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__LEEDS FINANCE DEPARTMENT\SYSTEMS &amp; PROCESSES\Parochial Fees\New Scheme Forms\2024 Forms\"/>
    </mc:Choice>
  </mc:AlternateContent>
  <workbookProtection workbookAlgorithmName="SHA-512" workbookHashValue="I0UoGVNw1bODKDWY3DMWikGFeBN72hh1/d5ivvdBX7FT3i+qBB1IufwOIzQ+3tgP/Jg8GbJd+jnvjgg3DSMRVw==" workbookSaltValue="5+w2OOLIK7D2NHCdNDRqxA==" workbookSpinCount="100000" lockStructure="1"/>
  <bookViews>
    <workbookView xWindow="0" yWindow="0" windowWidth="28800" windowHeight="12300" firstSheet="6" activeTab="6"/>
  </bookViews>
  <sheets>
    <sheet name="Date" sheetId="5" state="hidden" r:id="rId1"/>
    <sheet name="Sheet2" sheetId="2" state="hidden" r:id="rId2"/>
    <sheet name="Fees Data 2021" sheetId="3" state="hidden" r:id="rId3"/>
    <sheet name="Fees Data 2020" sheetId="4" state="hidden" r:id="rId4"/>
    <sheet name="Fees Data 2022" sheetId="6" state="hidden" r:id="rId5"/>
    <sheet name="Fees Data 2023" sheetId="7" state="hidden" r:id="rId6"/>
    <sheet name="Form" sheetId="1" r:id="rId7"/>
    <sheet name="March 2023" sheetId="8" state="hidden" r:id="rId8"/>
    <sheet name="Fees Data 2024" sheetId="9" state="hidden" r:id="rId9"/>
  </sheets>
  <calcPr calcId="162913" calcOnSave="0"/>
</workbook>
</file>

<file path=xl/calcChain.xml><?xml version="1.0" encoding="utf-8"?>
<calcChain xmlns="http://schemas.openxmlformats.org/spreadsheetml/2006/main">
  <c r="H74" i="1" l="1"/>
  <c r="D17" i="1"/>
  <c r="J61" i="1"/>
  <c r="J37" i="1" l="1"/>
  <c r="J50" i="1"/>
  <c r="J54" i="1"/>
  <c r="J48" i="1"/>
  <c r="J41" i="1"/>
  <c r="J45" i="1"/>
  <c r="J51" i="1"/>
  <c r="J55" i="1"/>
  <c r="J46" i="1"/>
  <c r="J42" i="1"/>
  <c r="J38" i="1"/>
  <c r="J52" i="1"/>
  <c r="J56" i="1"/>
  <c r="J39" i="1"/>
  <c r="J53" i="1"/>
  <c r="J49" i="1"/>
  <c r="J44" i="1"/>
  <c r="J43" i="1"/>
  <c r="J40" i="1"/>
  <c r="H37" i="1"/>
  <c r="H50" i="1"/>
  <c r="H54" i="1"/>
  <c r="H48" i="1"/>
  <c r="H42" i="1"/>
  <c r="H46" i="1"/>
  <c r="H51" i="1"/>
  <c r="H55" i="1"/>
  <c r="H39" i="1"/>
  <c r="H43" i="1"/>
  <c r="H38" i="1"/>
  <c r="H52" i="1"/>
  <c r="H40" i="1"/>
  <c r="H44" i="1"/>
  <c r="H53" i="1"/>
  <c r="H49" i="1"/>
  <c r="H41" i="1"/>
  <c r="H45" i="1"/>
  <c r="H56" i="1"/>
  <c r="E15" i="1"/>
  <c r="C31" i="1" l="1"/>
  <c r="J71" i="1"/>
  <c r="J58" i="1" l="1"/>
  <c r="J75" i="1" s="1"/>
  <c r="H57" i="1"/>
  <c r="C28" i="1" s="1"/>
  <c r="H73" i="1" l="1"/>
  <c r="H76" i="1" s="1"/>
  <c r="C30" i="1"/>
  <c r="C29" i="1"/>
  <c r="C32" i="1"/>
  <c r="C33" i="1" l="1"/>
</calcChain>
</file>

<file path=xl/sharedStrings.xml><?xml version="1.0" encoding="utf-8"?>
<sst xmlns="http://schemas.openxmlformats.org/spreadsheetml/2006/main" count="220" uniqueCount="101">
  <si>
    <t>Name of Deceased</t>
  </si>
  <si>
    <t>Name of Officiant</t>
  </si>
  <si>
    <t>Yes</t>
  </si>
  <si>
    <t>Name of Church</t>
  </si>
  <si>
    <t>Office use only</t>
  </si>
  <si>
    <t>£</t>
  </si>
  <si>
    <t>Fee claimant 80%</t>
  </si>
  <si>
    <t>DBF Fee 20%</t>
  </si>
  <si>
    <t>Travel</t>
  </si>
  <si>
    <t>PCC</t>
  </si>
  <si>
    <t>TOTAL</t>
  </si>
  <si>
    <t>Statutory Fees</t>
  </si>
  <si>
    <t>DBF £</t>
  </si>
  <si>
    <t>PCC £</t>
  </si>
  <si>
    <t>Travel Expenses @ 45p per mile</t>
  </si>
  <si>
    <t>Total Miles</t>
  </si>
  <si>
    <t>Verger</t>
  </si>
  <si>
    <t>Heating</t>
  </si>
  <si>
    <t>e.g. Flowers</t>
  </si>
  <si>
    <t>Total DBF Fees (A1)</t>
  </si>
  <si>
    <t>Total PCC Fees (A2)</t>
  </si>
  <si>
    <t>Total Expenses (B)</t>
  </si>
  <si>
    <t>Total Local Fees (C)</t>
  </si>
  <si>
    <t>Total Fees retained by DBF (A1)</t>
  </si>
  <si>
    <t>Total Fees payable to PCC (A2+B+C)</t>
  </si>
  <si>
    <t>Total Fees</t>
  </si>
  <si>
    <t>DBF Fee 100%</t>
  </si>
  <si>
    <t>Leeds Diocesan Board of Finance</t>
  </si>
  <si>
    <t>17-19 York Place</t>
  </si>
  <si>
    <t xml:space="preserve">Leeds  </t>
  </si>
  <si>
    <t>LS1 2EX</t>
  </si>
  <si>
    <t>Service in Church</t>
  </si>
  <si>
    <t>No Service in Church</t>
  </si>
  <si>
    <t>No</t>
  </si>
  <si>
    <t>Column1</t>
  </si>
  <si>
    <t>No fee is payable in respect of a burial of a still-born infant</t>
  </si>
  <si>
    <t>No Sevice in Church</t>
  </si>
  <si>
    <t>Parish Code</t>
  </si>
  <si>
    <t>Crematorium</t>
  </si>
  <si>
    <t>Yes/No</t>
  </si>
  <si>
    <t>Other (Retired Clergy, SSM etc)</t>
  </si>
  <si>
    <t>Organist</t>
  </si>
  <si>
    <t>Choir</t>
  </si>
  <si>
    <t>Other (Details):</t>
  </si>
  <si>
    <t>Funeral service in church, whether taking place before or after burial or cremation</t>
  </si>
  <si>
    <t>Burial of body in churchyard immediately preceding or following on from service in church</t>
  </si>
  <si>
    <t>Burial or other lawful disposal of cremated remains in churchyard immediately preceding or following on from service in church</t>
  </si>
  <si>
    <t>Burial of body, or burial or other lawful disposal of cremated remains, in cemetery immediately preceding or following on from service in church</t>
  </si>
  <si>
    <t>Cremation immediately preceding or following on from service in church</t>
  </si>
  <si>
    <t>Burial of body in churchyard on separate occasion</t>
  </si>
  <si>
    <t>Burial of cremated remains in churchyard or other lawful disposal of cremated remains on separate occasion</t>
  </si>
  <si>
    <t>Burial of body, or burial or other lawful disposal of cremated remains, in cemetery on separate occasion</t>
  </si>
  <si>
    <t>No fee is payable in respect of the funeral or burial of a person dying within eighteen years after birth</t>
  </si>
  <si>
    <t>Funeral service (including burial of body) at graveside in churchyard</t>
  </si>
  <si>
    <t>Funeral service (including burial or other lawful disposal of cremated remains) at graveside in churchyard</t>
  </si>
  <si>
    <t>Funeral service at crematorium, or funeral service (including burial of body or burial or other lawful disposal of cremated remains) in cemetery</t>
  </si>
  <si>
    <t>Funeral service in premises belonging to funeral director, whether taking place before or after burial or cremation</t>
  </si>
  <si>
    <t>Cremation immediately preceding or following on from funeral service in premises belong to funeral director</t>
  </si>
  <si>
    <t>Burial of body in churchyard, not following service at graveside (committal only)</t>
  </si>
  <si>
    <t>Burial of cremated remains in churchyard or other lawful disposal of cremated remains (committal only)</t>
  </si>
  <si>
    <t>Burial of body, or burial or other lawful disposal of cremated remains, in cemetery (committal only)</t>
  </si>
  <si>
    <t>Churchyard/Cemetery</t>
  </si>
  <si>
    <t>Contact</t>
  </si>
  <si>
    <t>Date of Funeral/Burial</t>
  </si>
  <si>
    <t>***Please check the details and figures before sending***</t>
  </si>
  <si>
    <t>Burial of cremated remains in churchyard or other lawful disposal of cremated remains</t>
  </si>
  <si>
    <t>Burial of body, or burial or other lawful disposal of cremated remains, in cemetery</t>
  </si>
  <si>
    <t xml:space="preserve">PCC to be paid </t>
  </si>
  <si>
    <t>Burial of cremated remains in churchyard preceding or following on from service in church</t>
  </si>
  <si>
    <t>Burial in cemetery immediately preceding or following on from service in church</t>
  </si>
  <si>
    <t>Burial of cremated remains on separate occasion</t>
  </si>
  <si>
    <t>Burial of body or cremated remains, in cemetery on separate occasion</t>
  </si>
  <si>
    <t>Funeral service at crematorium, or funeral service (including burial) in cemetery</t>
  </si>
  <si>
    <t>Funeral service in premises belonging to funeral director</t>
  </si>
  <si>
    <t>Cremation preceding or following on from service in premises belonging to funeral director</t>
  </si>
  <si>
    <t>No fee is payable for the funeral or burial of a person dying within eighteen years after birth</t>
  </si>
  <si>
    <t>Certificate issued at time of burial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</si>
  <si>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</si>
  <si>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</si>
  <si>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</si>
  <si>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</si>
  <si>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</si>
  <si>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</si>
  <si>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</si>
  <si>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</si>
  <si>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</si>
  <si>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</si>
  <si>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</si>
  <si>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</si>
  <si>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Minister of another Denomination</t>
  </si>
  <si>
    <t>Stipendiary Minister, Reader, HFD, LLM</t>
  </si>
  <si>
    <t>Funeral service (including burial of cremated remains) at graveside in churchyard</t>
  </si>
  <si>
    <t>This is not an invoice</t>
  </si>
  <si>
    <t>Local Fees - Please ensure families have agreed to these</t>
  </si>
  <si>
    <t>PF1 - Funeral 2024</t>
  </si>
  <si>
    <t>Mileage paid to retired</t>
  </si>
  <si>
    <t xml:space="preserve">To be invoiced to FD/PCC/Next of Kin </t>
  </si>
  <si>
    <t>0113 2000 540</t>
  </si>
  <si>
    <t>fees@leeds.anglican.org</t>
  </si>
  <si>
    <t>Funeral Director Company</t>
  </si>
  <si>
    <t>Funeral Director Phone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</si>
</sst>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07">
    <xf numFmtId="0" fontId="0" fillId="0" borderId="0" xfId="0"/>
    <xf numFmtId="164" fontId="0" fillId="0" borderId="0" xfId="0" applyNumberFormat="1"/>
    <xf numFmtId="44" fontId="0" fillId="0" borderId="1" xfId="1" applyFont="1" applyBorder="1" applyProtection="1">
      <protection locked="0"/>
    </xf>
    <xf numFmtId="0" fontId="0" fillId="0" borderId="0" xfId="0" applyFont="1" applyProtection="1"/>
    <xf numFmtId="0" fontId="0" fillId="3" borderId="0" xfId="0" applyFont="1" applyFill="1" applyProtection="1"/>
    <xf numFmtId="164" fontId="0" fillId="0" borderId="0" xfId="0" applyNumberFormat="1" applyFont="1" applyProtection="1"/>
    <xf numFmtId="164" fontId="0" fillId="0" borderId="1" xfId="0" applyNumberFormat="1" applyFont="1" applyBorder="1" applyProtection="1"/>
    <xf numFmtId="164" fontId="2" fillId="0" borderId="1" xfId="0" applyNumberFormat="1" applyFont="1" applyBorder="1" applyProtection="1"/>
    <xf numFmtId="164" fontId="2" fillId="3" borderId="0" xfId="0" applyNumberFormat="1" applyFont="1" applyFill="1" applyProtection="1"/>
    <xf numFmtId="164" fontId="2" fillId="3" borderId="1" xfId="0" applyNumberFormat="1" applyFont="1" applyFill="1" applyBorder="1" applyProtection="1"/>
    <xf numFmtId="0" fontId="0" fillId="3" borderId="0" xfId="0" applyFont="1" applyFill="1" applyBorder="1" applyAlignment="1" applyProtection="1">
      <alignment wrapText="1"/>
    </xf>
    <xf numFmtId="49" fontId="0" fillId="3" borderId="0" xfId="0" applyNumberFormat="1" applyFont="1" applyFill="1" applyBorder="1" applyProtection="1"/>
    <xf numFmtId="0" fontId="0" fillId="3" borderId="8" xfId="0" applyFont="1" applyFill="1" applyBorder="1" applyProtection="1"/>
    <xf numFmtId="49" fontId="0" fillId="3" borderId="8" xfId="0" applyNumberFormat="1" applyFont="1" applyFill="1" applyBorder="1" applyProtection="1"/>
    <xf numFmtId="44" fontId="2" fillId="2" borderId="1" xfId="1" applyFont="1" applyFill="1" applyBorder="1" applyProtection="1"/>
    <xf numFmtId="49" fontId="0" fillId="3" borderId="0" xfId="0" applyNumberFormat="1" applyFont="1" applyFill="1" applyProtection="1"/>
    <xf numFmtId="0" fontId="2" fillId="3" borderId="1" xfId="0" applyFont="1" applyFill="1" applyBorder="1" applyProtection="1"/>
    <xf numFmtId="44" fontId="2" fillId="0" borderId="1" xfId="1" applyFont="1" applyBorder="1" applyProtection="1"/>
    <xf numFmtId="49" fontId="0" fillId="0" borderId="0" xfId="0" applyNumberFormat="1" applyFont="1" applyProtection="1"/>
    <xf numFmtId="0" fontId="2" fillId="0" borderId="0" xfId="0" applyFont="1" applyProtection="1"/>
    <xf numFmtId="0" fontId="0" fillId="0" borderId="5" xfId="0" applyFont="1" applyBorder="1" applyProtection="1"/>
    <xf numFmtId="0" fontId="0" fillId="3" borderId="3" xfId="0" applyFont="1" applyFill="1" applyBorder="1" applyProtection="1"/>
    <xf numFmtId="0" fontId="0" fillId="0" borderId="1" xfId="0" applyFont="1" applyBorder="1" applyProtection="1"/>
    <xf numFmtId="0" fontId="2" fillId="3" borderId="5" xfId="0" applyFont="1" applyFill="1" applyBorder="1" applyProtection="1"/>
    <xf numFmtId="0" fontId="0" fillId="0" borderId="5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0" xfId="0" applyAlignment="1">
      <alignment horizontal="justify" vertical="justify"/>
    </xf>
    <xf numFmtId="0" fontId="0" fillId="0" borderId="5" xfId="0" applyFont="1" applyBorder="1" applyProtection="1"/>
    <xf numFmtId="0" fontId="0" fillId="0" borderId="1" xfId="0" applyFont="1" applyBorder="1" applyProtection="1"/>
    <xf numFmtId="0" fontId="0" fillId="0" borderId="0" xfId="0" applyFont="1" applyAlignment="1" applyProtection="1">
      <alignment wrapText="1"/>
    </xf>
    <xf numFmtId="0" fontId="3" fillId="0" borderId="0" xfId="0" applyFont="1" applyAlignment="1" applyProtection="1"/>
    <xf numFmtId="0" fontId="0" fillId="3" borderId="6" xfId="0" applyFont="1" applyFill="1" applyBorder="1" applyProtection="1"/>
    <xf numFmtId="0" fontId="0" fillId="3" borderId="4" xfId="0" applyFont="1" applyFill="1" applyBorder="1" applyProtection="1"/>
    <xf numFmtId="164" fontId="2" fillId="3" borderId="7" xfId="0" applyNumberFormat="1" applyFont="1" applyFill="1" applyBorder="1" applyProtection="1"/>
    <xf numFmtId="49" fontId="2" fillId="3" borderId="6" xfId="0" applyNumberFormat="1" applyFont="1" applyFill="1" applyBorder="1" applyProtection="1"/>
    <xf numFmtId="0" fontId="0" fillId="3" borderId="5" xfId="0" applyFont="1" applyFill="1" applyBorder="1" applyProtection="1"/>
    <xf numFmtId="0" fontId="0" fillId="3" borderId="16" xfId="0" applyFont="1" applyFill="1" applyBorder="1" applyAlignment="1" applyProtection="1">
      <alignment vertical="top" wrapText="1"/>
    </xf>
    <xf numFmtId="0" fontId="0" fillId="3" borderId="12" xfId="0" applyFont="1" applyFill="1" applyBorder="1" applyAlignment="1" applyProtection="1">
      <alignment wrapText="1"/>
    </xf>
    <xf numFmtId="0" fontId="0" fillId="3" borderId="14" xfId="0" applyFont="1" applyFill="1" applyBorder="1" applyAlignment="1" applyProtection="1">
      <alignment wrapText="1"/>
    </xf>
    <xf numFmtId="0" fontId="2" fillId="3" borderId="5" xfId="0" applyFont="1" applyFill="1" applyBorder="1" applyProtection="1"/>
    <xf numFmtId="0" fontId="0" fillId="0" borderId="3" xfId="0" applyFont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  <xf numFmtId="0" fontId="0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Protection="1">
      <protection locked="0"/>
    </xf>
    <xf numFmtId="164" fontId="0" fillId="0" borderId="3" xfId="0" quotePrefix="1" applyNumberFormat="1" applyFont="1" applyBorder="1" applyProtection="1"/>
    <xf numFmtId="49" fontId="2" fillId="3" borderId="4" xfId="0" applyNumberFormat="1" applyFont="1" applyFill="1" applyBorder="1" applyProtection="1"/>
    <xf numFmtId="0" fontId="0" fillId="0" borderId="3" xfId="0" applyFont="1" applyBorder="1" applyAlignment="1" applyProtection="1"/>
    <xf numFmtId="0" fontId="5" fillId="0" borderId="0" xfId="0" applyFont="1" applyProtection="1"/>
    <xf numFmtId="0" fontId="2" fillId="3" borderId="12" xfId="0" applyFont="1" applyFill="1" applyBorder="1" applyProtection="1"/>
    <xf numFmtId="164" fontId="2" fillId="0" borderId="5" xfId="0" applyNumberFormat="1" applyFont="1" applyBorder="1" applyAlignment="1" applyProtection="1"/>
    <xf numFmtId="0" fontId="0" fillId="0" borderId="0" xfId="0" applyFont="1" applyFill="1" applyProtection="1"/>
    <xf numFmtId="0" fontId="7" fillId="0" borderId="0" xfId="2" applyProtection="1"/>
    <xf numFmtId="0" fontId="2" fillId="3" borderId="15" xfId="0" applyFont="1" applyFill="1" applyBorder="1" applyProtection="1"/>
    <xf numFmtId="164" fontId="2" fillId="0" borderId="1" xfId="0" applyNumberFormat="1" applyFont="1" applyBorder="1" applyAlignment="1" applyProtection="1"/>
    <xf numFmtId="164" fontId="6" fillId="0" borderId="5" xfId="0" applyNumberFormat="1" applyFont="1" applyFill="1" applyBorder="1" applyAlignment="1" applyProtection="1"/>
    <xf numFmtId="0" fontId="4" fillId="0" borderId="0" xfId="0" applyFont="1" applyAlignment="1" applyProtection="1">
      <alignment horizontal="center"/>
    </xf>
    <xf numFmtId="0" fontId="0" fillId="0" borderId="1" xfId="0" applyFont="1" applyBorder="1" applyProtection="1"/>
    <xf numFmtId="164" fontId="0" fillId="0" borderId="5" xfId="0" applyNumberFormat="1" applyFont="1" applyBorder="1" applyProtection="1"/>
    <xf numFmtId="164" fontId="0" fillId="0" borderId="3" xfId="0" applyNumberFormat="1" applyFont="1" applyBorder="1" applyProtection="1"/>
    <xf numFmtId="0" fontId="0" fillId="0" borderId="5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0" fillId="0" borderId="5" xfId="0" quotePrefix="1" applyFont="1" applyBorder="1" applyAlignment="1" applyProtection="1">
      <alignment horizontal="center"/>
      <protection locked="0"/>
    </xf>
    <xf numFmtId="0" fontId="0" fillId="0" borderId="3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10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wrapText="1"/>
    </xf>
    <xf numFmtId="0" fontId="0" fillId="0" borderId="8" xfId="0" applyFont="1" applyFill="1" applyBorder="1" applyAlignment="1" applyProtection="1">
      <alignment horizontal="center" wrapText="1"/>
    </xf>
    <xf numFmtId="0" fontId="0" fillId="0" borderId="3" xfId="0" applyFont="1" applyFill="1" applyBorder="1" applyAlignment="1" applyProtection="1">
      <alignment horizontal="center" wrapText="1"/>
    </xf>
    <xf numFmtId="0" fontId="0" fillId="0" borderId="1" xfId="0" applyFont="1" applyFill="1" applyBorder="1" applyProtection="1"/>
    <xf numFmtId="0" fontId="0" fillId="3" borderId="1" xfId="0" applyFont="1" applyFill="1" applyBorder="1" applyProtection="1"/>
    <xf numFmtId="0" fontId="0" fillId="0" borderId="4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0" xfId="0" applyBorder="1" applyAlignment="1">
      <alignment horizontal="left" wrapText="1"/>
    </xf>
    <xf numFmtId="0" fontId="2" fillId="2" borderId="9" xfId="0" applyFont="1" applyFill="1" applyBorder="1" applyAlignment="1" applyProtection="1">
      <alignment horizontal="center" vertical="top" wrapText="1"/>
    </xf>
    <xf numFmtId="0" fontId="2" fillId="2" borderId="11" xfId="0" applyFont="1" applyFill="1" applyBorder="1" applyAlignment="1" applyProtection="1">
      <alignment horizontal="center" vertical="top" wrapText="1"/>
    </xf>
    <xf numFmtId="0" fontId="0" fillId="2" borderId="17" xfId="0" applyFont="1" applyFill="1" applyBorder="1" applyAlignment="1" applyProtection="1">
      <alignment wrapText="1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wrapText="1"/>
    </xf>
    <xf numFmtId="0" fontId="2" fillId="3" borderId="8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wrapText="1"/>
    </xf>
    <xf numFmtId="0" fontId="2" fillId="3" borderId="10" xfId="0" applyFont="1" applyFill="1" applyBorder="1" applyAlignment="1" applyProtection="1">
      <alignment wrapText="1"/>
    </xf>
    <xf numFmtId="0" fontId="2" fillId="3" borderId="5" xfId="0" applyFont="1" applyFill="1" applyBorder="1" applyAlignment="1" applyProtection="1"/>
    <xf numFmtId="0" fontId="0" fillId="0" borderId="8" xfId="0" applyBorder="1" applyAlignment="1"/>
    <xf numFmtId="0" fontId="0" fillId="0" borderId="3" xfId="0" applyBorder="1" applyAlignment="1"/>
    <xf numFmtId="0" fontId="2" fillId="3" borderId="5" xfId="0" applyFont="1" applyFill="1" applyBorder="1" applyProtection="1"/>
    <xf numFmtId="0" fontId="2" fillId="3" borderId="8" xfId="0" applyFont="1" applyFill="1" applyBorder="1" applyProtection="1"/>
    <xf numFmtId="0" fontId="2" fillId="3" borderId="3" xfId="0" applyFont="1" applyFill="1" applyBorder="1" applyProtection="1"/>
    <xf numFmtId="0" fontId="0" fillId="0" borderId="0" xfId="0" applyBorder="1" applyAlignment="1">
      <alignment horizontal="left"/>
    </xf>
    <xf numFmtId="0" fontId="0" fillId="0" borderId="0" xfId="0" applyFont="1" applyAlignment="1" applyProtection="1">
      <alignment horizontal="center"/>
    </xf>
    <xf numFmtId="0" fontId="2" fillId="0" borderId="1" xfId="0" applyFont="1" applyFill="1" applyBorder="1" applyProtection="1"/>
    <xf numFmtId="0" fontId="2" fillId="0" borderId="7" xfId="0" applyFont="1" applyFill="1" applyBorder="1" applyProtection="1"/>
    <xf numFmtId="164" fontId="2" fillId="0" borderId="1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2" fillId="0" borderId="5" xfId="0" applyFont="1" applyFill="1" applyBorder="1" applyAlignment="1" applyProtection="1"/>
  </cellXfs>
  <cellStyles count="3">
    <cellStyle name="Currency" xfId="1" builtinId="4"/>
    <cellStyle name="Hyperlink" xfId="2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809625</xdr:colOff>
      <xdr:row>1</xdr:row>
      <xdr:rowOff>0</xdr:rowOff>
    </xdr:from>
    <xdr:to>
      <xdr:col>7</xdr:col>
      <xdr:colOff>361950</xdr:colOff>
      <xdr:row>5</xdr:row>
      <xdr:rowOff>3175</xdr:rowOff>
    </xdr:to>
    <xdr:pic>
      <xdr:nvPicPr>
        <xdr:cNvPr id="3" name="Picture 2" descr="http://www.leeds.anglican.org/sites/default/files/smalllogo400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209550"/>
          <a:ext cx="1866900" cy="765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2:A4" totalsRowShown="0">
  <autoFilter ref="A2:A4"/>
  <tableColumns count="1">
    <tableColumn id="1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fees@leeds.angli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31"/>
  <sheetViews>
    <sheetView workbookViewId="0">
      <selection activeCell="L37" sqref="L37"/>
    </sheetView>
  </sheetViews>
  <sheetFormatPr defaultRowHeight="15" x14ac:dyDescent="0.25"/>
  <sheetData>
    <row r="1" spans="1:3" x14ac:dyDescent="0.25">
      <c r="A1">
        <v>1</v>
      </c>
      <c r="B1" t="s">
        <v>77</v>
      </c>
      <c r="C1">
        <v>2023</v>
      </c>
    </row>
    <row r="2" spans="1:3" x14ac:dyDescent="0.25">
      <c r="A2">
        <v>2</v>
      </c>
      <c r="B2" t="s">
        <v>78</v>
      </c>
      <c r="C2">
        <v>2024</v>
      </c>
    </row>
    <row r="3" spans="1:3" x14ac:dyDescent="0.25">
      <c r="A3">
        <v>3</v>
      </c>
      <c r="B3" t="s">
        <v>79</v>
      </c>
    </row>
    <row r="4" spans="1:3" x14ac:dyDescent="0.25">
      <c r="A4">
        <v>4</v>
      </c>
      <c r="B4" t="s">
        <v>80</v>
      </c>
    </row>
    <row r="5" spans="1:3" x14ac:dyDescent="0.25">
      <c r="A5">
        <v>5</v>
      </c>
      <c r="B5" t="s">
        <v>81</v>
      </c>
    </row>
    <row r="6" spans="1:3" x14ac:dyDescent="0.25">
      <c r="A6">
        <v>6</v>
      </c>
      <c r="B6" t="s">
        <v>82</v>
      </c>
    </row>
    <row r="7" spans="1:3" x14ac:dyDescent="0.25">
      <c r="A7">
        <v>7</v>
      </c>
      <c r="B7" t="s">
        <v>83</v>
      </c>
    </row>
    <row r="8" spans="1:3" x14ac:dyDescent="0.25">
      <c r="A8">
        <v>8</v>
      </c>
      <c r="B8" t="s">
        <v>84</v>
      </c>
    </row>
    <row r="9" spans="1:3" x14ac:dyDescent="0.25">
      <c r="A9">
        <v>9</v>
      </c>
      <c r="B9" t="s">
        <v>85</v>
      </c>
    </row>
    <row r="10" spans="1:3" x14ac:dyDescent="0.25">
      <c r="A10">
        <v>10</v>
      </c>
      <c r="B10" t="s">
        <v>86</v>
      </c>
    </row>
    <row r="11" spans="1:3" x14ac:dyDescent="0.25">
      <c r="A11">
        <v>11</v>
      </c>
      <c r="B11" t="s">
        <v>87</v>
      </c>
    </row>
    <row r="12" spans="1:3" x14ac:dyDescent="0.25">
      <c r="A12">
        <v>12</v>
      </c>
      <c r="B12" t="s">
        <v>88</v>
      </c>
    </row>
    <row r="13" spans="1:3" x14ac:dyDescent="0.25">
      <c r="A13">
        <v>13</v>
      </c>
    </row>
    <row r="14" spans="1:3" x14ac:dyDescent="0.25">
      <c r="A14">
        <v>14</v>
      </c>
    </row>
    <row r="15" spans="1:3" x14ac:dyDescent="0.25">
      <c r="A15">
        <v>15</v>
      </c>
    </row>
    <row r="16" spans="1:3" x14ac:dyDescent="0.25">
      <c r="A16">
        <v>16</v>
      </c>
    </row>
    <row r="17" spans="1:1" x14ac:dyDescent="0.25">
      <c r="A17">
        <v>17</v>
      </c>
    </row>
    <row r="18" spans="1:1" x14ac:dyDescent="0.25">
      <c r="A18">
        <v>18</v>
      </c>
    </row>
    <row r="19" spans="1:1" x14ac:dyDescent="0.25">
      <c r="A19">
        <v>19</v>
      </c>
    </row>
    <row r="20" spans="1:1" x14ac:dyDescent="0.25">
      <c r="A20">
        <v>20</v>
      </c>
    </row>
    <row r="21" spans="1:1" x14ac:dyDescent="0.25">
      <c r="A21">
        <v>21</v>
      </c>
    </row>
    <row r="22" spans="1:1" x14ac:dyDescent="0.25">
      <c r="A22">
        <v>22</v>
      </c>
    </row>
    <row r="23" spans="1:1" x14ac:dyDescent="0.25">
      <c r="A23">
        <v>23</v>
      </c>
    </row>
    <row r="24" spans="1:1" x14ac:dyDescent="0.25">
      <c r="A24">
        <v>24</v>
      </c>
    </row>
    <row r="25" spans="1:1" x14ac:dyDescent="0.25">
      <c r="A25">
        <v>25</v>
      </c>
    </row>
    <row r="26" spans="1:1" x14ac:dyDescent="0.25">
      <c r="A26">
        <v>26</v>
      </c>
    </row>
    <row r="27" spans="1:1" x14ac:dyDescent="0.25">
      <c r="A27">
        <v>27</v>
      </c>
    </row>
    <row r="28" spans="1:1" x14ac:dyDescent="0.25">
      <c r="A28">
        <v>28</v>
      </c>
    </row>
    <row r="29" spans="1:1" x14ac:dyDescent="0.25">
      <c r="A29">
        <v>29</v>
      </c>
    </row>
    <row r="30" spans="1:1" x14ac:dyDescent="0.25">
      <c r="A30">
        <v>30</v>
      </c>
    </row>
    <row r="31" spans="1:1" x14ac:dyDescent="0.25">
      <c r="A31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A4"/>
  <sheetViews>
    <sheetView workbookViewId="0">
      <selection activeCell="A4" sqref="A4"/>
    </sheetView>
  </sheetViews>
  <sheetFormatPr defaultRowHeight="15" x14ac:dyDescent="0.25"/>
  <cols>
    <col min="1" max="1" width="11" customWidth="1"/>
  </cols>
  <sheetData>
    <row r="2" spans="1:1" x14ac:dyDescent="0.25">
      <c r="A2" t="s">
        <v>34</v>
      </c>
    </row>
    <row r="3" spans="1:1" x14ac:dyDescent="0.25">
      <c r="A3" t="s">
        <v>2</v>
      </c>
    </row>
    <row r="4" spans="1:1" x14ac:dyDescent="0.25">
      <c r="A4" t="s">
        <v>33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30"/>
  <sheetViews>
    <sheetView workbookViewId="0">
      <selection activeCell="A14" sqref="A14"/>
    </sheetView>
  </sheetViews>
  <sheetFormatPr defaultRowHeight="15" x14ac:dyDescent="0.25"/>
  <cols>
    <col min="1" max="1" width="148.28515625" bestFit="1" customWidth="1"/>
    <col min="2" max="3" width="7.5703125" bestFit="1" customWidth="1"/>
  </cols>
  <sheetData>
    <row r="1" spans="1:4" x14ac:dyDescent="0.25">
      <c r="A1" t="s">
        <v>31</v>
      </c>
    </row>
    <row r="2" spans="1:4" s="27" customFormat="1" x14ac:dyDescent="0.25">
      <c r="A2" t="s">
        <v>35</v>
      </c>
      <c r="B2" s="1">
        <v>0</v>
      </c>
      <c r="C2" s="1">
        <v>0</v>
      </c>
    </row>
    <row r="3" spans="1:4" s="27" customFormat="1" x14ac:dyDescent="0.25">
      <c r="A3" t="s">
        <v>52</v>
      </c>
      <c r="B3" s="1">
        <v>0</v>
      </c>
      <c r="C3" s="1">
        <v>0</v>
      </c>
    </row>
    <row r="4" spans="1:4" x14ac:dyDescent="0.25">
      <c r="A4" t="s">
        <v>44</v>
      </c>
      <c r="B4" s="1">
        <v>108</v>
      </c>
      <c r="C4" s="1">
        <v>91</v>
      </c>
      <c r="D4" s="1"/>
    </row>
    <row r="5" spans="1:4" x14ac:dyDescent="0.25">
      <c r="A5" t="s">
        <v>45</v>
      </c>
      <c r="B5" s="1">
        <v>14</v>
      </c>
      <c r="C5" s="1">
        <v>306</v>
      </c>
      <c r="D5" s="1"/>
    </row>
    <row r="6" spans="1:4" x14ac:dyDescent="0.25">
      <c r="A6" t="s">
        <v>46</v>
      </c>
      <c r="B6" s="1">
        <v>14</v>
      </c>
      <c r="C6" s="1">
        <v>124</v>
      </c>
      <c r="D6" s="1"/>
    </row>
    <row r="7" spans="1:4" x14ac:dyDescent="0.25">
      <c r="A7" t="s">
        <v>47</v>
      </c>
      <c r="B7" s="1">
        <v>29</v>
      </c>
      <c r="C7" s="1">
        <v>0</v>
      </c>
      <c r="D7" s="1"/>
    </row>
    <row r="8" spans="1:4" x14ac:dyDescent="0.25">
      <c r="A8" t="s">
        <v>48</v>
      </c>
      <c r="B8" s="1">
        <v>29</v>
      </c>
      <c r="C8" s="1">
        <v>0</v>
      </c>
      <c r="D8" s="1"/>
    </row>
    <row r="9" spans="1:4" x14ac:dyDescent="0.25">
      <c r="A9" t="s">
        <v>49</v>
      </c>
      <c r="B9" s="1">
        <v>42</v>
      </c>
      <c r="C9" s="1">
        <v>306</v>
      </c>
      <c r="D9" s="1"/>
    </row>
    <row r="10" spans="1:4" x14ac:dyDescent="0.25">
      <c r="A10" t="s">
        <v>50</v>
      </c>
      <c r="B10" s="1">
        <v>42</v>
      </c>
      <c r="C10" s="1">
        <v>124</v>
      </c>
      <c r="D10" s="1"/>
    </row>
    <row r="11" spans="1:4" x14ac:dyDescent="0.25">
      <c r="A11" t="s">
        <v>51</v>
      </c>
      <c r="B11" s="1">
        <v>56</v>
      </c>
      <c r="C11" s="1">
        <v>15</v>
      </c>
      <c r="D11" s="1"/>
    </row>
    <row r="12" spans="1:4" ht="15" customHeight="1" x14ac:dyDescent="0.25">
      <c r="A12" s="30"/>
      <c r="B12" s="1"/>
      <c r="C12" s="1"/>
      <c r="D12" s="1"/>
    </row>
    <row r="13" spans="1:4" x14ac:dyDescent="0.25">
      <c r="A13" t="s">
        <v>36</v>
      </c>
      <c r="B13" s="1"/>
      <c r="C13" s="1"/>
      <c r="D13" s="1"/>
    </row>
    <row r="14" spans="1:4" x14ac:dyDescent="0.25">
      <c r="A14" t="s">
        <v>53</v>
      </c>
      <c r="B14" s="1">
        <v>108</v>
      </c>
      <c r="C14" s="1">
        <v>306</v>
      </c>
      <c r="D14" s="1"/>
    </row>
    <row r="15" spans="1:4" x14ac:dyDescent="0.25">
      <c r="A15" t="s">
        <v>54</v>
      </c>
      <c r="B15" s="1">
        <v>108</v>
      </c>
      <c r="C15" s="1">
        <v>124</v>
      </c>
      <c r="D15" s="1"/>
    </row>
    <row r="16" spans="1:4" x14ac:dyDescent="0.25">
      <c r="A16" t="s">
        <v>55</v>
      </c>
      <c r="B16" s="1">
        <v>199</v>
      </c>
      <c r="C16" s="1">
        <v>0</v>
      </c>
      <c r="D16" s="1"/>
    </row>
    <row r="17" spans="1:4" x14ac:dyDescent="0.25">
      <c r="A17" t="s">
        <v>56</v>
      </c>
      <c r="B17" s="1">
        <v>199</v>
      </c>
      <c r="C17" s="1">
        <v>0</v>
      </c>
      <c r="D17" s="1"/>
    </row>
    <row r="18" spans="1:4" x14ac:dyDescent="0.25">
      <c r="A18" t="s">
        <v>57</v>
      </c>
      <c r="B18" s="1">
        <v>29</v>
      </c>
      <c r="C18" s="1">
        <v>0</v>
      </c>
      <c r="D18" s="1"/>
    </row>
    <row r="19" spans="1:4" x14ac:dyDescent="0.25">
      <c r="A19" t="s">
        <v>58</v>
      </c>
      <c r="B19" s="1">
        <v>42</v>
      </c>
      <c r="C19" s="1">
        <v>306</v>
      </c>
      <c r="D19" s="1"/>
    </row>
    <row r="20" spans="1:4" x14ac:dyDescent="0.25">
      <c r="A20" t="s">
        <v>59</v>
      </c>
      <c r="B20" s="1">
        <v>42</v>
      </c>
      <c r="C20" s="1">
        <v>124</v>
      </c>
      <c r="D20" s="1"/>
    </row>
    <row r="21" spans="1:4" x14ac:dyDescent="0.25">
      <c r="A21" t="s">
        <v>60</v>
      </c>
      <c r="B21" s="1">
        <v>29</v>
      </c>
      <c r="C21" s="1">
        <v>0</v>
      </c>
      <c r="D21" s="1"/>
    </row>
    <row r="22" spans="1:4" x14ac:dyDescent="0.25">
      <c r="A22" t="s">
        <v>76</v>
      </c>
      <c r="B22" s="1">
        <v>0</v>
      </c>
      <c r="C22" s="1">
        <v>15</v>
      </c>
      <c r="D22" s="1"/>
    </row>
    <row r="23" spans="1:4" x14ac:dyDescent="0.25">
      <c r="B23" s="1"/>
      <c r="C23" s="1"/>
    </row>
    <row r="24" spans="1:4" x14ac:dyDescent="0.25">
      <c r="B24" s="1"/>
      <c r="C24" s="1"/>
    </row>
    <row r="25" spans="1:4" x14ac:dyDescent="0.25">
      <c r="B25" s="1"/>
      <c r="C25" s="1"/>
    </row>
    <row r="27" spans="1:4" x14ac:dyDescent="0.25">
      <c r="B27" s="1"/>
      <c r="C27" s="1"/>
    </row>
    <row r="28" spans="1:4" x14ac:dyDescent="0.25">
      <c r="B28" s="1"/>
      <c r="C28" s="1"/>
    </row>
    <row r="29" spans="1:4" x14ac:dyDescent="0.25">
      <c r="B29" s="1"/>
      <c r="C29" s="1"/>
    </row>
    <row r="30" spans="1:4" x14ac:dyDescent="0.25">
      <c r="B30" s="1"/>
      <c r="C30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30"/>
  <sheetViews>
    <sheetView workbookViewId="0">
      <selection activeCell="A41" sqref="A41"/>
    </sheetView>
  </sheetViews>
  <sheetFormatPr defaultRowHeight="15" x14ac:dyDescent="0.25"/>
  <cols>
    <col min="1" max="1" width="148.28515625" bestFit="1" customWidth="1"/>
    <col min="2" max="3" width="7.5703125" bestFit="1" customWidth="1"/>
  </cols>
  <sheetData>
    <row r="1" spans="1:3" x14ac:dyDescent="0.25">
      <c r="A1" t="s">
        <v>31</v>
      </c>
    </row>
    <row r="2" spans="1:3" s="27" customFormat="1" x14ac:dyDescent="0.25">
      <c r="A2" t="s">
        <v>35</v>
      </c>
      <c r="B2" s="1">
        <v>0</v>
      </c>
      <c r="C2" s="1">
        <v>0</v>
      </c>
    </row>
    <row r="3" spans="1:3" s="27" customFormat="1" x14ac:dyDescent="0.25">
      <c r="A3" t="s">
        <v>52</v>
      </c>
      <c r="B3" s="1">
        <v>0</v>
      </c>
      <c r="C3" s="1">
        <v>0</v>
      </c>
    </row>
    <row r="4" spans="1:3" x14ac:dyDescent="0.25">
      <c r="A4" t="s">
        <v>44</v>
      </c>
      <c r="B4" s="1">
        <v>108</v>
      </c>
      <c r="C4" s="1">
        <v>91</v>
      </c>
    </row>
    <row r="5" spans="1:3" x14ac:dyDescent="0.25">
      <c r="A5" t="s">
        <v>45</v>
      </c>
      <c r="B5" s="1">
        <v>13</v>
      </c>
      <c r="C5" s="1">
        <v>305</v>
      </c>
    </row>
    <row r="6" spans="1:3" x14ac:dyDescent="0.25">
      <c r="A6" t="s">
        <v>46</v>
      </c>
      <c r="B6" s="1">
        <v>13</v>
      </c>
      <c r="C6" s="1">
        <v>123</v>
      </c>
    </row>
    <row r="7" spans="1:3" x14ac:dyDescent="0.25">
      <c r="A7" t="s">
        <v>47</v>
      </c>
      <c r="B7" s="1">
        <v>28</v>
      </c>
      <c r="C7" s="1">
        <v>0</v>
      </c>
    </row>
    <row r="8" spans="1:3" x14ac:dyDescent="0.25">
      <c r="A8" t="s">
        <v>48</v>
      </c>
      <c r="B8" s="1">
        <v>28</v>
      </c>
      <c r="C8" s="1">
        <v>0</v>
      </c>
    </row>
    <row r="9" spans="1:3" x14ac:dyDescent="0.25">
      <c r="A9" t="s">
        <v>49</v>
      </c>
      <c r="B9" s="1">
        <v>42</v>
      </c>
      <c r="C9" s="1">
        <v>305</v>
      </c>
    </row>
    <row r="10" spans="1:3" x14ac:dyDescent="0.25">
      <c r="A10" t="s">
        <v>50</v>
      </c>
      <c r="B10" s="1">
        <v>42</v>
      </c>
      <c r="C10" s="1">
        <v>123</v>
      </c>
    </row>
    <row r="11" spans="1:3" x14ac:dyDescent="0.25">
      <c r="A11" t="s">
        <v>51</v>
      </c>
      <c r="B11" s="1">
        <v>56</v>
      </c>
      <c r="C11" s="1">
        <v>14</v>
      </c>
    </row>
    <row r="12" spans="1:3" ht="15" customHeight="1" x14ac:dyDescent="0.25">
      <c r="A12" s="30"/>
      <c r="B12" s="1"/>
      <c r="C12" s="1"/>
    </row>
    <row r="13" spans="1:3" x14ac:dyDescent="0.25">
      <c r="A13" t="s">
        <v>36</v>
      </c>
      <c r="B13" s="1"/>
      <c r="C13" s="1"/>
    </row>
    <row r="14" spans="1:3" x14ac:dyDescent="0.25">
      <c r="A14" t="s">
        <v>53</v>
      </c>
      <c r="B14" s="1">
        <v>108</v>
      </c>
      <c r="C14" s="1">
        <v>305</v>
      </c>
    </row>
    <row r="15" spans="1:3" x14ac:dyDescent="0.25">
      <c r="A15" t="s">
        <v>54</v>
      </c>
      <c r="B15" s="1">
        <v>108</v>
      </c>
      <c r="C15" s="1">
        <v>123</v>
      </c>
    </row>
    <row r="16" spans="1:3" x14ac:dyDescent="0.25">
      <c r="A16" t="s">
        <v>55</v>
      </c>
      <c r="B16" s="1">
        <v>199</v>
      </c>
      <c r="C16" s="1">
        <v>0</v>
      </c>
    </row>
    <row r="17" spans="1:3" x14ac:dyDescent="0.25">
      <c r="A17" t="s">
        <v>56</v>
      </c>
      <c r="B17" s="1">
        <v>199</v>
      </c>
      <c r="C17" s="1">
        <v>0</v>
      </c>
    </row>
    <row r="18" spans="1:3" x14ac:dyDescent="0.25">
      <c r="A18" t="s">
        <v>57</v>
      </c>
      <c r="B18" s="1">
        <v>28</v>
      </c>
      <c r="C18" s="1">
        <v>0</v>
      </c>
    </row>
    <row r="19" spans="1:3" x14ac:dyDescent="0.25">
      <c r="A19" t="s">
        <v>58</v>
      </c>
      <c r="B19" s="1">
        <v>42</v>
      </c>
      <c r="C19" s="1">
        <v>305</v>
      </c>
    </row>
    <row r="20" spans="1:3" x14ac:dyDescent="0.25">
      <c r="A20" t="s">
        <v>59</v>
      </c>
      <c r="B20" s="1">
        <v>42</v>
      </c>
      <c r="C20" s="1">
        <v>123</v>
      </c>
    </row>
    <row r="21" spans="1:3" x14ac:dyDescent="0.25">
      <c r="A21" t="s">
        <v>60</v>
      </c>
      <c r="B21" s="1">
        <v>28</v>
      </c>
      <c r="C21" s="1">
        <v>0</v>
      </c>
    </row>
    <row r="22" spans="1:3" x14ac:dyDescent="0.25">
      <c r="A22" t="s">
        <v>76</v>
      </c>
      <c r="B22" s="1">
        <v>0</v>
      </c>
      <c r="C22" s="1">
        <v>14</v>
      </c>
    </row>
    <row r="23" spans="1:3" x14ac:dyDescent="0.25">
      <c r="B23" s="1"/>
      <c r="C23" s="1"/>
    </row>
    <row r="24" spans="1:3" x14ac:dyDescent="0.25">
      <c r="B24" s="1"/>
      <c r="C24" s="1"/>
    </row>
    <row r="25" spans="1:3" x14ac:dyDescent="0.25">
      <c r="B25" s="1"/>
      <c r="C25" s="1"/>
    </row>
    <row r="27" spans="1:3" x14ac:dyDescent="0.25">
      <c r="B27" s="1"/>
      <c r="C27" s="1"/>
    </row>
    <row r="28" spans="1:3" x14ac:dyDescent="0.25">
      <c r="B28" s="1"/>
      <c r="C28" s="1"/>
    </row>
    <row r="29" spans="1:3" x14ac:dyDescent="0.25">
      <c r="B29" s="1"/>
      <c r="C29" s="1"/>
    </row>
    <row r="30" spans="1:3" x14ac:dyDescent="0.25">
      <c r="B30" s="1"/>
      <c r="C30" s="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30"/>
  <sheetViews>
    <sheetView workbookViewId="0">
      <selection activeCell="A20" sqref="A20"/>
    </sheetView>
  </sheetViews>
  <sheetFormatPr defaultRowHeight="15" x14ac:dyDescent="0.25"/>
  <cols>
    <col min="1" max="1" width="148.28515625" bestFit="1" customWidth="1"/>
    <col min="2" max="3" width="7.5703125" bestFit="1" customWidth="1"/>
  </cols>
  <sheetData>
    <row r="1" spans="1:4" x14ac:dyDescent="0.25">
      <c r="A1" t="s">
        <v>31</v>
      </c>
    </row>
    <row r="2" spans="1:4" s="27" customFormat="1" x14ac:dyDescent="0.25">
      <c r="A2" t="s">
        <v>35</v>
      </c>
      <c r="B2" s="1">
        <v>0</v>
      </c>
      <c r="C2" s="1">
        <v>0</v>
      </c>
    </row>
    <row r="3" spans="1:4" s="27" customFormat="1" x14ac:dyDescent="0.25">
      <c r="A3" t="s">
        <v>52</v>
      </c>
      <c r="B3" s="1">
        <v>0</v>
      </c>
      <c r="C3" s="1">
        <v>0</v>
      </c>
    </row>
    <row r="4" spans="1:4" x14ac:dyDescent="0.25">
      <c r="A4" t="s">
        <v>44</v>
      </c>
      <c r="B4" s="1">
        <v>112</v>
      </c>
      <c r="C4" s="1">
        <v>94</v>
      </c>
      <c r="D4" s="1"/>
    </row>
    <row r="5" spans="1:4" x14ac:dyDescent="0.25">
      <c r="A5" t="s">
        <v>45</v>
      </c>
      <c r="B5" s="1">
        <v>15</v>
      </c>
      <c r="C5" s="1">
        <v>316</v>
      </c>
      <c r="D5" s="1"/>
    </row>
    <row r="6" spans="1:4" x14ac:dyDescent="0.25">
      <c r="A6" t="s">
        <v>46</v>
      </c>
      <c r="B6" s="1">
        <v>15</v>
      </c>
      <c r="C6" s="1">
        <v>128</v>
      </c>
      <c r="D6" s="1"/>
    </row>
    <row r="7" spans="1:4" x14ac:dyDescent="0.25">
      <c r="A7" t="s">
        <v>47</v>
      </c>
      <c r="B7" s="1">
        <v>30</v>
      </c>
      <c r="C7" s="1">
        <v>0</v>
      </c>
      <c r="D7" s="1"/>
    </row>
    <row r="8" spans="1:4" x14ac:dyDescent="0.25">
      <c r="A8" t="s">
        <v>48</v>
      </c>
      <c r="B8" s="1">
        <v>30</v>
      </c>
      <c r="C8" s="1">
        <v>0</v>
      </c>
      <c r="D8" s="1"/>
    </row>
    <row r="9" spans="1:4" x14ac:dyDescent="0.25">
      <c r="A9" t="s">
        <v>49</v>
      </c>
      <c r="B9" s="1">
        <v>44</v>
      </c>
      <c r="C9" s="1">
        <v>316</v>
      </c>
      <c r="D9" s="1"/>
    </row>
    <row r="10" spans="1:4" x14ac:dyDescent="0.25">
      <c r="A10" t="s">
        <v>50</v>
      </c>
      <c r="B10" s="1">
        <v>44</v>
      </c>
      <c r="C10" s="1">
        <v>128</v>
      </c>
      <c r="D10" s="1"/>
    </row>
    <row r="11" spans="1:4" x14ac:dyDescent="0.25">
      <c r="A11" t="s">
        <v>51</v>
      </c>
      <c r="B11" s="1">
        <v>58</v>
      </c>
      <c r="C11" s="1">
        <v>16</v>
      </c>
      <c r="D11" s="1"/>
    </row>
    <row r="12" spans="1:4" ht="15" customHeight="1" x14ac:dyDescent="0.25">
      <c r="A12" s="30"/>
      <c r="B12" s="1"/>
      <c r="C12" s="1"/>
      <c r="D12" s="1"/>
    </row>
    <row r="13" spans="1:4" x14ac:dyDescent="0.25">
      <c r="A13" t="s">
        <v>36</v>
      </c>
      <c r="B13" s="1"/>
      <c r="C13" s="1"/>
      <c r="D13" s="1"/>
    </row>
    <row r="14" spans="1:4" x14ac:dyDescent="0.25">
      <c r="A14" t="s">
        <v>53</v>
      </c>
      <c r="B14" s="1">
        <v>112</v>
      </c>
      <c r="C14" s="1">
        <v>316</v>
      </c>
      <c r="D14" s="1"/>
    </row>
    <row r="15" spans="1:4" x14ac:dyDescent="0.25">
      <c r="A15" t="s">
        <v>54</v>
      </c>
      <c r="B15" s="1">
        <v>112</v>
      </c>
      <c r="C15" s="1">
        <v>128</v>
      </c>
      <c r="D15" s="1"/>
    </row>
    <row r="16" spans="1:4" x14ac:dyDescent="0.25">
      <c r="A16" t="s">
        <v>55</v>
      </c>
      <c r="B16" s="1">
        <v>206</v>
      </c>
      <c r="C16" s="1">
        <v>0</v>
      </c>
      <c r="D16" s="1"/>
    </row>
    <row r="17" spans="1:4" x14ac:dyDescent="0.25">
      <c r="A17" t="s">
        <v>56</v>
      </c>
      <c r="B17" s="1">
        <v>206</v>
      </c>
      <c r="C17" s="1">
        <v>0</v>
      </c>
      <c r="D17" s="1"/>
    </row>
    <row r="18" spans="1:4" x14ac:dyDescent="0.25">
      <c r="A18" t="s">
        <v>57</v>
      </c>
      <c r="B18" s="1">
        <v>30</v>
      </c>
      <c r="C18" s="1">
        <v>0</v>
      </c>
      <c r="D18" s="1"/>
    </row>
    <row r="19" spans="1:4" x14ac:dyDescent="0.25">
      <c r="A19" t="s">
        <v>58</v>
      </c>
      <c r="B19" s="1">
        <v>44</v>
      </c>
      <c r="C19" s="1">
        <v>316</v>
      </c>
      <c r="D19" s="1"/>
    </row>
    <row r="20" spans="1:4" x14ac:dyDescent="0.25">
      <c r="A20" t="s">
        <v>59</v>
      </c>
      <c r="B20" s="1">
        <v>44</v>
      </c>
      <c r="C20" s="1">
        <v>128</v>
      </c>
      <c r="D20" s="1"/>
    </row>
    <row r="21" spans="1:4" x14ac:dyDescent="0.25">
      <c r="A21" t="s">
        <v>60</v>
      </c>
      <c r="B21" s="1">
        <v>30</v>
      </c>
      <c r="C21" s="1">
        <v>0</v>
      </c>
      <c r="D21" s="1"/>
    </row>
    <row r="22" spans="1:4" x14ac:dyDescent="0.25">
      <c r="A22" t="s">
        <v>76</v>
      </c>
      <c r="B22" s="1">
        <v>0</v>
      </c>
      <c r="C22" s="1">
        <v>16</v>
      </c>
      <c r="D22" s="1"/>
    </row>
    <row r="23" spans="1:4" x14ac:dyDescent="0.25">
      <c r="B23" s="1"/>
      <c r="C23" s="1"/>
    </row>
    <row r="24" spans="1:4" x14ac:dyDescent="0.25">
      <c r="B24" s="1"/>
      <c r="C24" s="1"/>
    </row>
    <row r="25" spans="1:4" x14ac:dyDescent="0.25">
      <c r="B25" s="1"/>
      <c r="C25" s="1"/>
    </row>
    <row r="27" spans="1:4" x14ac:dyDescent="0.25">
      <c r="B27" s="1"/>
      <c r="C27" s="1"/>
    </row>
    <row r="28" spans="1:4" x14ac:dyDescent="0.25">
      <c r="B28" s="1"/>
      <c r="C28" s="1"/>
    </row>
    <row r="29" spans="1:4" x14ac:dyDescent="0.25">
      <c r="B29" s="1"/>
      <c r="C29" s="1"/>
    </row>
    <row r="30" spans="1:4" x14ac:dyDescent="0.25">
      <c r="B30" s="1"/>
      <c r="C30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A30" sqref="A30"/>
    </sheetView>
  </sheetViews>
  <sheetFormatPr defaultRowHeight="15" x14ac:dyDescent="0.25"/>
  <cols>
    <col min="1" max="1" width="148.28515625" bestFit="1" customWidth="1"/>
    <col min="2" max="3" width="7.5703125" bestFit="1" customWidth="1"/>
  </cols>
  <sheetData>
    <row r="1" spans="1:4" x14ac:dyDescent="0.25">
      <c r="A1" t="s">
        <v>31</v>
      </c>
    </row>
    <row r="2" spans="1:4" s="27" customFormat="1" x14ac:dyDescent="0.25">
      <c r="A2" t="s">
        <v>35</v>
      </c>
      <c r="B2" s="1">
        <v>0</v>
      </c>
      <c r="C2" s="1">
        <v>0</v>
      </c>
    </row>
    <row r="3" spans="1:4" s="27" customFormat="1" x14ac:dyDescent="0.25">
      <c r="A3" t="s">
        <v>52</v>
      </c>
      <c r="B3" s="1">
        <v>0</v>
      </c>
      <c r="C3" s="1">
        <v>0</v>
      </c>
    </row>
    <row r="4" spans="1:4" x14ac:dyDescent="0.25">
      <c r="A4" t="s">
        <v>44</v>
      </c>
      <c r="B4" s="1">
        <v>124</v>
      </c>
      <c r="C4" s="1">
        <v>104</v>
      </c>
      <c r="D4" s="1"/>
    </row>
    <row r="5" spans="1:4" x14ac:dyDescent="0.25">
      <c r="A5" t="s">
        <v>45</v>
      </c>
      <c r="B5" s="1">
        <v>17</v>
      </c>
      <c r="C5" s="1">
        <v>348</v>
      </c>
      <c r="D5" s="1"/>
    </row>
    <row r="6" spans="1:4" x14ac:dyDescent="0.25">
      <c r="A6" t="s">
        <v>46</v>
      </c>
      <c r="B6" s="1">
        <v>17</v>
      </c>
      <c r="C6" s="1">
        <v>141</v>
      </c>
      <c r="D6" s="1"/>
    </row>
    <row r="7" spans="1:4" x14ac:dyDescent="0.25">
      <c r="A7" t="s">
        <v>47</v>
      </c>
      <c r="B7" s="1">
        <v>33</v>
      </c>
      <c r="C7" s="1">
        <v>0</v>
      </c>
      <c r="D7" s="1"/>
    </row>
    <row r="8" spans="1:4" x14ac:dyDescent="0.25">
      <c r="A8" t="s">
        <v>48</v>
      </c>
      <c r="B8" s="1">
        <v>33</v>
      </c>
      <c r="C8" s="1">
        <v>0</v>
      </c>
      <c r="D8" s="1"/>
    </row>
    <row r="9" spans="1:4" x14ac:dyDescent="0.25">
      <c r="A9" t="s">
        <v>49</v>
      </c>
      <c r="B9" s="1">
        <v>49</v>
      </c>
      <c r="C9" s="1">
        <v>348</v>
      </c>
      <c r="D9" s="1"/>
    </row>
    <row r="10" spans="1:4" x14ac:dyDescent="0.25">
      <c r="A10" t="s">
        <v>50</v>
      </c>
      <c r="B10" s="1">
        <v>49</v>
      </c>
      <c r="C10" s="1">
        <v>141</v>
      </c>
      <c r="D10" s="1"/>
    </row>
    <row r="11" spans="1:4" x14ac:dyDescent="0.25">
      <c r="A11" t="s">
        <v>51</v>
      </c>
      <c r="B11" s="1">
        <v>64</v>
      </c>
      <c r="C11" s="1">
        <v>18</v>
      </c>
      <c r="D11" s="1"/>
    </row>
    <row r="12" spans="1:4" ht="15" customHeight="1" x14ac:dyDescent="0.25">
      <c r="A12" s="30"/>
      <c r="B12" s="1"/>
      <c r="C12" s="1"/>
      <c r="D12" s="1"/>
    </row>
    <row r="13" spans="1:4" x14ac:dyDescent="0.25">
      <c r="A13" t="s">
        <v>36</v>
      </c>
      <c r="B13" s="1"/>
      <c r="C13" s="1"/>
      <c r="D13" s="1"/>
    </row>
    <row r="14" spans="1:4" x14ac:dyDescent="0.25">
      <c r="A14" t="s">
        <v>53</v>
      </c>
      <c r="B14" s="1">
        <v>124</v>
      </c>
      <c r="C14" s="1">
        <v>348</v>
      </c>
      <c r="D14" s="1"/>
    </row>
    <row r="15" spans="1:4" x14ac:dyDescent="0.25">
      <c r="A15" t="s">
        <v>54</v>
      </c>
      <c r="B15" s="1">
        <v>124</v>
      </c>
      <c r="C15" s="1">
        <v>141</v>
      </c>
      <c r="D15" s="1"/>
    </row>
    <row r="16" spans="1:4" x14ac:dyDescent="0.25">
      <c r="A16" t="s">
        <v>55</v>
      </c>
      <c r="B16" s="1">
        <v>227</v>
      </c>
      <c r="C16" s="1">
        <v>0</v>
      </c>
      <c r="D16" s="1"/>
    </row>
    <row r="17" spans="1:4" x14ac:dyDescent="0.25">
      <c r="A17" t="s">
        <v>56</v>
      </c>
      <c r="B17" s="1">
        <v>227</v>
      </c>
      <c r="C17" s="1">
        <v>0</v>
      </c>
      <c r="D17" s="1"/>
    </row>
    <row r="18" spans="1:4" x14ac:dyDescent="0.25">
      <c r="A18" t="s">
        <v>57</v>
      </c>
      <c r="B18" s="1">
        <v>33</v>
      </c>
      <c r="C18" s="1">
        <v>0</v>
      </c>
      <c r="D18" s="1"/>
    </row>
    <row r="19" spans="1:4" x14ac:dyDescent="0.25">
      <c r="A19" t="s">
        <v>58</v>
      </c>
      <c r="B19" s="1">
        <v>49</v>
      </c>
      <c r="C19" s="1">
        <v>348</v>
      </c>
      <c r="D19" s="1"/>
    </row>
    <row r="20" spans="1:4" x14ac:dyDescent="0.25">
      <c r="A20" t="s">
        <v>59</v>
      </c>
      <c r="B20" s="1">
        <v>49</v>
      </c>
      <c r="C20" s="1">
        <v>141</v>
      </c>
      <c r="D20" s="1"/>
    </row>
    <row r="21" spans="1:4" x14ac:dyDescent="0.25">
      <c r="A21" t="s">
        <v>60</v>
      </c>
      <c r="B21" s="1">
        <v>33</v>
      </c>
      <c r="C21" s="1">
        <v>0</v>
      </c>
      <c r="D21" s="1"/>
    </row>
    <row r="22" spans="1:4" x14ac:dyDescent="0.25">
      <c r="A22" t="s">
        <v>76</v>
      </c>
      <c r="B22" s="1">
        <v>0</v>
      </c>
      <c r="C22" s="1">
        <v>18</v>
      </c>
      <c r="D22" s="1"/>
    </row>
    <row r="23" spans="1:4" x14ac:dyDescent="0.25">
      <c r="B23" s="1"/>
      <c r="C23" s="1"/>
    </row>
    <row r="24" spans="1:4" x14ac:dyDescent="0.25">
      <c r="B24" s="1"/>
      <c r="C24" s="1"/>
    </row>
    <row r="25" spans="1:4" x14ac:dyDescent="0.25">
      <c r="B25" s="1"/>
      <c r="C25" s="1"/>
    </row>
    <row r="27" spans="1:4" x14ac:dyDescent="0.25">
      <c r="B27" s="1"/>
      <c r="C27" s="1"/>
    </row>
    <row r="28" spans="1:4" x14ac:dyDescent="0.25">
      <c r="B28" s="1"/>
      <c r="C28" s="1"/>
    </row>
    <row r="29" spans="1:4" x14ac:dyDescent="0.25">
      <c r="B29" s="1"/>
      <c r="C29" s="1"/>
    </row>
    <row r="30" spans="1:4" x14ac:dyDescent="0.25">
      <c r="B30" s="1"/>
      <c r="C30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83"/>
  <sheetViews>
    <sheetView tabSelected="1" zoomScaleNormal="100" workbookViewId="0">
      <selection activeCell="B21" sqref="B21:J21"/>
    </sheetView>
  </sheetViews>
  <sheetFormatPr defaultColWidth="9.140625" defaultRowHeight="15" x14ac:dyDescent="0.25"/>
  <cols>
    <col min="1" max="1" width="41" style="3" customWidth="1"/>
    <col min="2" max="2" width="3.7109375" style="3" customWidth="1"/>
    <col min="3" max="3" width="10" style="3" customWidth="1"/>
    <col min="4" max="4" width="5.28515625" style="3" customWidth="1"/>
    <col min="5" max="5" width="13.28515625" style="3" customWidth="1"/>
    <col min="6" max="6" width="14" style="3" customWidth="1"/>
    <col min="7" max="7" width="7.42578125" style="3" customWidth="1"/>
    <col min="8" max="8" width="9.5703125" style="3" customWidth="1"/>
    <col min="9" max="9" width="3.7109375" style="3" customWidth="1"/>
    <col min="10" max="10" width="9.7109375" style="3" customWidth="1"/>
    <col min="11" max="16384" width="9.140625" style="3"/>
  </cols>
  <sheetData>
    <row r="1" spans="1:10" ht="18.75" x14ac:dyDescent="0.3">
      <c r="A1" s="48" t="s">
        <v>94</v>
      </c>
    </row>
    <row r="2" spans="1:10" x14ac:dyDescent="0.25">
      <c r="A2" s="3" t="s">
        <v>27</v>
      </c>
    </row>
    <row r="3" spans="1:10" x14ac:dyDescent="0.25">
      <c r="A3" s="3" t="s">
        <v>28</v>
      </c>
    </row>
    <row r="4" spans="1:10" x14ac:dyDescent="0.25">
      <c r="A4" s="3" t="s">
        <v>29</v>
      </c>
    </row>
    <row r="5" spans="1:10" x14ac:dyDescent="0.25">
      <c r="A5" s="3" t="s">
        <v>30</v>
      </c>
    </row>
    <row r="6" spans="1:10" x14ac:dyDescent="0.25">
      <c r="A6" s="3" t="s">
        <v>97</v>
      </c>
    </row>
    <row r="7" spans="1:10" x14ac:dyDescent="0.25">
      <c r="A7" s="52" t="s">
        <v>98</v>
      </c>
    </row>
    <row r="8" spans="1:10" s="51" customFormat="1" x14ac:dyDescent="0.25"/>
    <row r="9" spans="1:10" ht="21" x14ac:dyDescent="0.35">
      <c r="A9" s="56" t="s">
        <v>92</v>
      </c>
      <c r="B9" s="56"/>
      <c r="C9" s="56"/>
      <c r="D9" s="56"/>
      <c r="E9" s="56"/>
      <c r="F9" s="56"/>
      <c r="G9" s="56"/>
      <c r="H9" s="56"/>
      <c r="I9" s="56"/>
      <c r="J9" s="56"/>
    </row>
    <row r="12" spans="1:10" x14ac:dyDescent="0.25">
      <c r="A12" s="22" t="s">
        <v>67</v>
      </c>
      <c r="B12" s="60"/>
      <c r="C12" s="61"/>
      <c r="D12" s="61"/>
      <c r="E12" s="62"/>
      <c r="F12" s="63" t="s">
        <v>37</v>
      </c>
      <c r="G12" s="64"/>
      <c r="H12" s="65"/>
      <c r="I12" s="61"/>
      <c r="J12" s="62"/>
    </row>
    <row r="13" spans="1:10" x14ac:dyDescent="0.25">
      <c r="A13" s="22" t="s">
        <v>62</v>
      </c>
      <c r="B13" s="66"/>
      <c r="C13" s="67"/>
      <c r="D13" s="67"/>
      <c r="E13" s="67"/>
      <c r="F13" s="67"/>
      <c r="G13" s="67"/>
      <c r="H13" s="67"/>
      <c r="I13" s="67"/>
      <c r="J13" s="67"/>
    </row>
    <row r="14" spans="1:10" x14ac:dyDescent="0.25">
      <c r="A14" s="22" t="s">
        <v>0</v>
      </c>
      <c r="B14" s="66"/>
      <c r="C14" s="67"/>
      <c r="D14" s="67"/>
      <c r="E14" s="67"/>
      <c r="F14" s="67"/>
      <c r="G14" s="67"/>
      <c r="H14" s="67"/>
      <c r="I14" s="67"/>
      <c r="J14" s="67"/>
    </row>
    <row r="15" spans="1:10" x14ac:dyDescent="0.25">
      <c r="A15" s="22" t="s">
        <v>63</v>
      </c>
      <c r="B15" s="41"/>
      <c r="C15" s="43"/>
      <c r="D15" s="42"/>
      <c r="E15" s="76" t="str">
        <f>IF(OR(ISBLANK(B15),ISBLANK(C15),ISBLANK(D15)),"Please enter the date using the 3 drop down boxes","")</f>
        <v>Please enter the date using the 3 drop down boxes</v>
      </c>
      <c r="F15" s="77"/>
      <c r="G15" s="77"/>
      <c r="H15" s="77"/>
      <c r="I15" s="77"/>
      <c r="J15" s="78"/>
    </row>
    <row r="16" spans="1:10" x14ac:dyDescent="0.25">
      <c r="A16" s="22" t="s">
        <v>1</v>
      </c>
      <c r="B16" s="68"/>
      <c r="C16" s="69"/>
      <c r="D16" s="69"/>
      <c r="E16" s="69"/>
      <c r="F16" s="69"/>
      <c r="G16" s="69"/>
      <c r="H16" s="69"/>
      <c r="I16" s="69"/>
      <c r="J16" s="69"/>
    </row>
    <row r="17" spans="1:10" x14ac:dyDescent="0.25">
      <c r="A17" s="20" t="s">
        <v>90</v>
      </c>
      <c r="B17" s="44"/>
      <c r="C17" s="47" t="s">
        <v>39</v>
      </c>
      <c r="D17" s="70" t="str">
        <f>IF(COUNTIF($B$17:$B$19,"Yes")&gt;1,"Please only enter yes in one box",IF(COUNTIF($B$17:$B$19,"Yes")=0,"Please enter yes in one of the boxes",""))</f>
        <v>Please enter yes in one of the boxes</v>
      </c>
      <c r="E17" s="70"/>
      <c r="F17" s="70"/>
      <c r="G17" s="70"/>
      <c r="H17" s="70"/>
      <c r="I17" s="70"/>
      <c r="J17" s="71"/>
    </row>
    <row r="18" spans="1:10" x14ac:dyDescent="0.25">
      <c r="A18" s="28" t="s">
        <v>40</v>
      </c>
      <c r="B18" s="42"/>
      <c r="C18" s="47" t="s">
        <v>39</v>
      </c>
      <c r="D18" s="72"/>
      <c r="E18" s="72"/>
      <c r="F18" s="72"/>
      <c r="G18" s="72"/>
      <c r="H18" s="72"/>
      <c r="I18" s="72"/>
      <c r="J18" s="73"/>
    </row>
    <row r="19" spans="1:10" x14ac:dyDescent="0.25">
      <c r="A19" s="24" t="s">
        <v>89</v>
      </c>
      <c r="B19" s="42"/>
      <c r="C19" s="47" t="s">
        <v>39</v>
      </c>
      <c r="D19" s="74"/>
      <c r="E19" s="74"/>
      <c r="F19" s="74"/>
      <c r="G19" s="74"/>
      <c r="H19" s="74"/>
      <c r="I19" s="74"/>
      <c r="J19" s="75"/>
    </row>
    <row r="20" spans="1:10" x14ac:dyDescent="0.25">
      <c r="A20" s="22" t="s">
        <v>3</v>
      </c>
      <c r="B20" s="81"/>
      <c r="C20" s="82"/>
      <c r="D20" s="82"/>
      <c r="E20" s="82"/>
      <c r="F20" s="82"/>
      <c r="G20" s="82"/>
      <c r="H20" s="82"/>
      <c r="I20" s="82"/>
      <c r="J20" s="82"/>
    </row>
    <row r="21" spans="1:10" x14ac:dyDescent="0.25">
      <c r="A21" s="22" t="s">
        <v>38</v>
      </c>
      <c r="B21" s="66"/>
      <c r="C21" s="67"/>
      <c r="D21" s="67"/>
      <c r="E21" s="67"/>
      <c r="F21" s="67"/>
      <c r="G21" s="67"/>
      <c r="H21" s="67"/>
      <c r="I21" s="67"/>
      <c r="J21" s="67"/>
    </row>
    <row r="22" spans="1:10" x14ac:dyDescent="0.25">
      <c r="A22" s="22" t="s">
        <v>61</v>
      </c>
      <c r="B22" s="66"/>
      <c r="C22" s="67"/>
      <c r="D22" s="67"/>
      <c r="E22" s="67"/>
      <c r="F22" s="67"/>
      <c r="G22" s="67"/>
      <c r="H22" s="67"/>
      <c r="I22" s="67"/>
      <c r="J22" s="67"/>
    </row>
    <row r="23" spans="1:10" x14ac:dyDescent="0.25">
      <c r="A23" s="22" t="s">
        <v>96</v>
      </c>
      <c r="B23" s="66"/>
      <c r="C23" s="67"/>
      <c r="D23" s="67"/>
      <c r="E23" s="67"/>
      <c r="F23" s="67"/>
      <c r="G23" s="67"/>
      <c r="H23" s="67"/>
      <c r="I23" s="67"/>
      <c r="J23" s="67"/>
    </row>
    <row r="24" spans="1:10" x14ac:dyDescent="0.25">
      <c r="A24" s="22" t="s">
        <v>99</v>
      </c>
      <c r="B24" s="66"/>
      <c r="C24" s="67"/>
      <c r="D24" s="67"/>
      <c r="E24" s="67"/>
      <c r="F24" s="67"/>
      <c r="G24" s="67"/>
      <c r="H24" s="67"/>
      <c r="I24" s="67"/>
      <c r="J24" s="67"/>
    </row>
    <row r="25" spans="1:10" x14ac:dyDescent="0.25">
      <c r="A25" s="22" t="s">
        <v>100</v>
      </c>
      <c r="B25" s="66"/>
      <c r="C25" s="67"/>
      <c r="D25" s="67"/>
      <c r="E25" s="67"/>
      <c r="F25" s="67"/>
      <c r="G25" s="67"/>
      <c r="H25" s="67"/>
      <c r="I25" s="67"/>
      <c r="J25" s="67"/>
    </row>
    <row r="26" spans="1:10" x14ac:dyDescent="0.25">
      <c r="A26" s="25"/>
      <c r="B26" s="26"/>
      <c r="C26" s="26"/>
      <c r="D26" s="26"/>
      <c r="E26" s="26"/>
      <c r="F26" s="26"/>
      <c r="G26" s="26"/>
      <c r="H26" s="26"/>
      <c r="I26" s="26"/>
      <c r="J26" s="26"/>
    </row>
    <row r="27" spans="1:10" x14ac:dyDescent="0.25">
      <c r="A27" s="80" t="s">
        <v>4</v>
      </c>
      <c r="B27" s="80"/>
      <c r="C27" s="80" t="s">
        <v>5</v>
      </c>
      <c r="D27" s="80"/>
    </row>
    <row r="28" spans="1:10" x14ac:dyDescent="0.25">
      <c r="A28" s="57" t="s">
        <v>26</v>
      </c>
      <c r="B28" s="57"/>
      <c r="C28" s="58" t="str">
        <f>IF(B17="Yes",H57," ")</f>
        <v xml:space="preserve"> </v>
      </c>
      <c r="D28" s="59"/>
    </row>
    <row r="29" spans="1:10" x14ac:dyDescent="0.25">
      <c r="A29" s="57" t="s">
        <v>7</v>
      </c>
      <c r="B29" s="57"/>
      <c r="C29" s="58" t="str">
        <f>IF(B18="Yes",H57*0.2," ")</f>
        <v xml:space="preserve"> </v>
      </c>
      <c r="D29" s="59"/>
    </row>
    <row r="30" spans="1:10" x14ac:dyDescent="0.25">
      <c r="A30" s="79" t="s">
        <v>6</v>
      </c>
      <c r="B30" s="79"/>
      <c r="C30" s="58" t="str">
        <f>IF(B18="Yes",H57*0.8," ")</f>
        <v xml:space="preserve"> </v>
      </c>
      <c r="D30" s="59"/>
    </row>
    <row r="31" spans="1:10" x14ac:dyDescent="0.25">
      <c r="A31" s="79" t="s">
        <v>8</v>
      </c>
      <c r="B31" s="79"/>
      <c r="C31" s="58">
        <f>J61</f>
        <v>0</v>
      </c>
      <c r="D31" s="59"/>
    </row>
    <row r="32" spans="1:10" x14ac:dyDescent="0.25">
      <c r="A32" s="79" t="s">
        <v>9</v>
      </c>
      <c r="B32" s="79"/>
      <c r="C32" s="58">
        <f>J58+J71</f>
        <v>0</v>
      </c>
      <c r="D32" s="59"/>
    </row>
    <row r="33" spans="1:14" x14ac:dyDescent="0.25">
      <c r="A33" s="79" t="s">
        <v>10</v>
      </c>
      <c r="B33" s="79"/>
      <c r="C33" s="58">
        <f>SUM(C28:D32)</f>
        <v>0</v>
      </c>
      <c r="D33" s="59"/>
    </row>
    <row r="35" spans="1:14" x14ac:dyDescent="0.25">
      <c r="A35" s="95" t="s">
        <v>11</v>
      </c>
      <c r="B35" s="96"/>
      <c r="C35" s="96"/>
      <c r="D35" s="96"/>
      <c r="E35" s="96"/>
      <c r="F35" s="96"/>
      <c r="G35" s="96"/>
      <c r="H35" s="96"/>
      <c r="I35" s="96"/>
      <c r="J35" s="97"/>
    </row>
    <row r="36" spans="1:14" x14ac:dyDescent="0.25">
      <c r="A36" s="40" t="s">
        <v>31</v>
      </c>
      <c r="B36" s="12"/>
      <c r="C36" s="12"/>
      <c r="D36" s="12"/>
      <c r="E36" s="12"/>
      <c r="F36" s="12"/>
      <c r="G36" s="12" t="s">
        <v>39</v>
      </c>
      <c r="H36" s="12" t="s">
        <v>12</v>
      </c>
      <c r="I36" s="12"/>
      <c r="J36" s="21" t="s">
        <v>13</v>
      </c>
    </row>
    <row r="37" spans="1:14" x14ac:dyDescent="0.25">
      <c r="A37" s="98" t="s">
        <v>35</v>
      </c>
      <c r="B37" s="98"/>
      <c r="C37" s="98"/>
      <c r="D37" s="98"/>
      <c r="E37" s="98"/>
      <c r="F37" s="98"/>
      <c r="G37" s="44"/>
      <c r="H37" s="45" t="str">
        <f>IF(AND($D$17&lt;&gt;"Please only enter yes in one box",$B$19&lt;&gt;"Yes",$D$17&lt;&gt;"Please enter yes in one of the boxes"), IF($G37="Yes",IF($D$15=2024,'Fees Data 2024'!B2,IF($D$15=2023,'March 2023'!B2,"")),""),"")</f>
        <v/>
      </c>
      <c r="I37" s="5"/>
      <c r="J37" s="6" t="str">
        <f>IF(AND($D$17&lt;&gt;"Please only enter yes in one box",$G37="Yes",$D$17&lt;&gt;"Please enter yes in one of the boxes"),IF($D$15=2024,'Fees Data 2024'!C2,IF($D$15=2023,'March 2023'!C2,""))," ")</f>
        <v xml:space="preserve"> </v>
      </c>
      <c r="K37" s="5"/>
      <c r="L37" s="5"/>
      <c r="M37" s="5"/>
      <c r="N37" s="5"/>
    </row>
    <row r="38" spans="1:14" x14ac:dyDescent="0.25">
      <c r="A38" s="83" t="s">
        <v>75</v>
      </c>
      <c r="B38" s="83"/>
      <c r="C38" s="83"/>
      <c r="D38" s="83"/>
      <c r="E38" s="83"/>
      <c r="F38" s="83"/>
      <c r="G38" s="44"/>
      <c r="H38" s="45" t="str">
        <f>IF(AND($D$17&lt;&gt;"Please only enter yes in one box",$B$19&lt;&gt;"Yes",$D$17&lt;&gt;"Please enter yes in one of the boxes"), IF($G38="Yes",IF($D$15=2024,'Fees Data 2024'!B3,IF($D$15=2023,'March 2023'!B3,"")),""),"")</f>
        <v/>
      </c>
      <c r="I38" s="5"/>
      <c r="J38" s="6" t="str">
        <f>IF(AND($D$17&lt;&gt;"Please only enter yes in one box",$G38="Yes",$D$17&lt;&gt;"Please enter yes in one of the boxes"),IF($D$15=2024,'Fees Data 2024'!C3,IF($D$15=2023,'March 2023'!C3,""))," ")</f>
        <v xml:space="preserve"> </v>
      </c>
      <c r="K38" s="5"/>
    </row>
    <row r="39" spans="1:14" x14ac:dyDescent="0.25">
      <c r="A39" s="98" t="s">
        <v>44</v>
      </c>
      <c r="B39" s="98"/>
      <c r="C39" s="98"/>
      <c r="D39" s="98"/>
      <c r="E39" s="98"/>
      <c r="F39" s="98"/>
      <c r="G39" s="44"/>
      <c r="H39" s="45" t="str">
        <f>IF(AND($D$17&lt;&gt;"Please only enter yes in one box",$B$19&lt;&gt;"Yes",$D$17&lt;&gt;"Please enter yes in one of the boxes"), IF($G39="Yes",IF($D$15=2024,'Fees Data 2024'!B4,IF($D$15=2023,'March 2023'!B4,"")),""),"")</f>
        <v/>
      </c>
      <c r="I39" s="5"/>
      <c r="J39" s="6" t="str">
        <f>IF(AND($D$17&lt;&gt;"Please only enter yes in one box",$G39="Yes",$D$17&lt;&gt;"Please enter yes in one of the boxes"),IF($D$15=2024,'Fees Data 2024'!C4,IF($D$15=2023,'March 2023'!C4,""))," ")</f>
        <v xml:space="preserve"> </v>
      </c>
      <c r="K39" s="5"/>
    </row>
    <row r="40" spans="1:14" x14ac:dyDescent="0.25">
      <c r="A40" s="98" t="s">
        <v>45</v>
      </c>
      <c r="B40" s="98"/>
      <c r="C40" s="98"/>
      <c r="D40" s="98"/>
      <c r="E40" s="98"/>
      <c r="F40" s="98"/>
      <c r="G40" s="44"/>
      <c r="H40" s="45" t="str">
        <f>IF(AND($D$17&lt;&gt;"Please only enter yes in one box",$B$19&lt;&gt;"Yes",$D$17&lt;&gt;"Please enter yes in one of the boxes"), IF($G40="Yes",IF($D$15=2024,'Fees Data 2024'!B5,IF($D$15=2023,'March 2023'!B5,"")),""),"")</f>
        <v/>
      </c>
      <c r="I40" s="5"/>
      <c r="J40" s="6" t="str">
        <f>IF(AND($D$17&lt;&gt;"Please only enter yes in one box",$G40="Yes",$D$17&lt;&gt;"Please enter yes in one of the boxes"),IF($D$15=2024,'Fees Data 2024'!C5,IF($D$15=2023,'March 2023'!C5,""))," ")</f>
        <v xml:space="preserve"> </v>
      </c>
      <c r="K40" s="5"/>
    </row>
    <row r="41" spans="1:14" x14ac:dyDescent="0.25">
      <c r="A41" s="83" t="s">
        <v>68</v>
      </c>
      <c r="B41" s="83"/>
      <c r="C41" s="83"/>
      <c r="D41" s="83"/>
      <c r="E41" s="83"/>
      <c r="F41" s="83"/>
      <c r="G41" s="44"/>
      <c r="H41" s="45" t="str">
        <f>IF(AND($D$17&lt;&gt;"Please only enter yes in one box",$B$19&lt;&gt;"Yes",$D$17&lt;&gt;"Please enter yes in one of the boxes"), IF($G41="Yes",IF($D$15=2024,'Fees Data 2024'!B6,IF($D$15=2023,'March 2023'!B6,"")),""),"")</f>
        <v/>
      </c>
      <c r="I41" s="5"/>
      <c r="J41" s="6" t="str">
        <f>IF(AND($D$17&lt;&gt;"Please only enter yes in one box",$G41="Yes",$D$17&lt;&gt;"Please enter yes in one of the boxes"),IF($D$15=2024,'Fees Data 2024'!C6,IF($D$15=2023,'March 2023'!C6,""))," ")</f>
        <v xml:space="preserve"> </v>
      </c>
      <c r="K41" s="5"/>
    </row>
    <row r="42" spans="1:14" x14ac:dyDescent="0.25">
      <c r="A42" s="83" t="s">
        <v>69</v>
      </c>
      <c r="B42" s="83"/>
      <c r="C42" s="83"/>
      <c r="D42" s="83"/>
      <c r="E42" s="83"/>
      <c r="F42" s="83"/>
      <c r="G42" s="44"/>
      <c r="H42" s="45" t="str">
        <f>IF(AND($D$17&lt;&gt;"Please only enter yes in one box",$B$19&lt;&gt;"Yes",$D$17&lt;&gt;"Please enter yes in one of the boxes"), IF($G42="Yes",IF($D$15=2024,'Fees Data 2024'!B7,IF($D$15=2023,'March 2023'!B7,"")),""),"")</f>
        <v/>
      </c>
      <c r="I42" s="5"/>
      <c r="J42" s="6" t="str">
        <f>IF(AND($D$17&lt;&gt;"Please only enter yes in one box",$G42="Yes",$D$17&lt;&gt;"Please enter yes in one of the boxes"),IF($D$15=2024,'Fees Data 2024'!C7,IF($D$15=2023,'March 2023'!C7,""))," ")</f>
        <v xml:space="preserve"> </v>
      </c>
      <c r="K42" s="5"/>
    </row>
    <row r="43" spans="1:14" x14ac:dyDescent="0.25">
      <c r="A43" s="83" t="s">
        <v>48</v>
      </c>
      <c r="B43" s="83"/>
      <c r="C43" s="83"/>
      <c r="D43" s="83"/>
      <c r="E43" s="83"/>
      <c r="F43" s="83"/>
      <c r="G43" s="44"/>
      <c r="H43" s="45" t="str">
        <f>IF(AND($D$17&lt;&gt;"Please only enter yes in one box",$B$19&lt;&gt;"Yes",$D$17&lt;&gt;"Please enter yes in one of the boxes"), IF($G43="Yes",IF($D$15=2024,'Fees Data 2024'!B8,IF($D$15=2023,'March 2023'!B8,"")),""),"")</f>
        <v/>
      </c>
      <c r="I43" s="5"/>
      <c r="J43" s="6" t="str">
        <f>IF(AND($D$17&lt;&gt;"Please only enter yes in one box",$G43="Yes",$D$17&lt;&gt;"Please enter yes in one of the boxes"),IF($D$15=2024,'Fees Data 2024'!C8,IF($D$15=2023,'March 2023'!C8,""))," ")</f>
        <v xml:space="preserve"> </v>
      </c>
      <c r="K43" s="5"/>
    </row>
    <row r="44" spans="1:14" x14ac:dyDescent="0.25">
      <c r="A44" s="83" t="s">
        <v>49</v>
      </c>
      <c r="B44" s="83"/>
      <c r="C44" s="83"/>
      <c r="D44" s="83"/>
      <c r="E44" s="83"/>
      <c r="F44" s="83"/>
      <c r="G44" s="44"/>
      <c r="H44" s="45" t="str">
        <f>IF(AND($D$17&lt;&gt;"Please only enter yes in one box",$B$19&lt;&gt;"Yes",$D$17&lt;&gt;"Please enter yes in one of the boxes"), IF($G44="Yes",IF($D$15=2024,'Fees Data 2024'!B9,IF($D$15=2023,'March 2023'!B9,"")),""),"")</f>
        <v/>
      </c>
      <c r="I44" s="5"/>
      <c r="J44" s="6" t="str">
        <f>IF(AND($D$17&lt;&gt;"Please only enter yes in one box",$G44="Yes",$D$17&lt;&gt;"Please enter yes in one of the boxes"),IF($D$15=2024,'Fees Data 2024'!C9,IF($D$15=2023,'March 2023'!C9,""))," ")</f>
        <v xml:space="preserve"> </v>
      </c>
      <c r="K44" s="5"/>
    </row>
    <row r="45" spans="1:14" x14ac:dyDescent="0.25">
      <c r="A45" s="83" t="s">
        <v>70</v>
      </c>
      <c r="B45" s="83"/>
      <c r="C45" s="83"/>
      <c r="D45" s="83"/>
      <c r="E45" s="83"/>
      <c r="F45" s="83"/>
      <c r="G45" s="44"/>
      <c r="H45" s="45" t="str">
        <f>IF(AND($D$17&lt;&gt;"Please only enter yes in one box",$B$19&lt;&gt;"Yes",$D$17&lt;&gt;"Please enter yes in one of the boxes"), IF($G45="Yes",IF($D$15=2024,'Fees Data 2024'!B10,IF($D$15=2023,'March 2023'!B10,"")),""),"")</f>
        <v/>
      </c>
      <c r="I45" s="5"/>
      <c r="J45" s="6" t="str">
        <f>IF(AND($D$17&lt;&gt;"Please only enter yes in one box",$G45="Yes",$D$17&lt;&gt;"Please enter yes in one of the boxes"),IF($D$15=2024,'Fees Data 2024'!C10,IF($D$15=2023,'March 2023'!C10,""))," ")</f>
        <v xml:space="preserve"> </v>
      </c>
      <c r="K45" s="5"/>
    </row>
    <row r="46" spans="1:14" x14ac:dyDescent="0.25">
      <c r="A46" s="83" t="s">
        <v>71</v>
      </c>
      <c r="B46" s="83"/>
      <c r="C46" s="83"/>
      <c r="D46" s="83"/>
      <c r="E46" s="83"/>
      <c r="F46" s="83"/>
      <c r="G46" s="44"/>
      <c r="H46" s="45" t="str">
        <f>IF(AND($D$17&lt;&gt;"Please only enter yes in one box",$B$19&lt;&gt;"Yes",$D$17&lt;&gt;"Please enter yes in one of the boxes"), IF($G46="Yes",IF($D$15=2024,'Fees Data 2024'!B11,IF($D$15=2023,'March 2023'!B11,"")),""),"")</f>
        <v/>
      </c>
      <c r="I46" s="5"/>
      <c r="J46" s="6" t="str">
        <f>IF(AND($D$17&lt;&gt;"Please only enter yes in one box",$G46="Yes",$D$17&lt;&gt;"Please enter yes in one of the boxes"),IF($D$15=2024,'Fees Data 2024'!C11,IF($D$15=2023,'March 2023'!C11,""))," ")</f>
        <v xml:space="preserve"> </v>
      </c>
      <c r="K46" s="5"/>
    </row>
    <row r="47" spans="1:14" x14ac:dyDescent="0.25">
      <c r="A47" s="92" t="s">
        <v>32</v>
      </c>
      <c r="B47" s="93"/>
      <c r="C47" s="93"/>
      <c r="D47" s="93"/>
      <c r="E47" s="93"/>
      <c r="F47" s="93"/>
      <c r="G47" s="93"/>
      <c r="H47" s="93"/>
      <c r="I47" s="93"/>
      <c r="J47" s="94"/>
      <c r="K47" s="5"/>
    </row>
    <row r="48" spans="1:14" x14ac:dyDescent="0.25">
      <c r="A48" s="98" t="s">
        <v>53</v>
      </c>
      <c r="B48" s="98"/>
      <c r="C48" s="98"/>
      <c r="D48" s="98"/>
      <c r="E48" s="98"/>
      <c r="F48" s="98"/>
      <c r="G48" s="44"/>
      <c r="H48" s="45" t="str">
        <f>IF(AND($D$17&lt;&gt;"Please only enter yes in one box",$B$19&lt;&gt;"Yes",$D$17&lt;&gt;"Please enter yes in one of the boxes"), IF($G48="Yes",IF($D$15=2024,'Fees Data 2024'!B14,IF($D$15=2023,'March 2023'!B14,"")),""),"")</f>
        <v/>
      </c>
      <c r="I48" s="5"/>
      <c r="J48" s="6" t="str">
        <f>IF(AND($D$17&lt;&gt;"Please only enter yes in one box",$G48="Yes",$D$17&lt;&gt;"Please enter yes in one of the boxes"),IF($D$15=2024,'Fees Data 2024'!C14,IF($D$15=2023,'March 2023'!C14,""))," ")</f>
        <v xml:space="preserve"> </v>
      </c>
      <c r="K48" s="5"/>
      <c r="L48"/>
    </row>
    <row r="49" spans="1:12" x14ac:dyDescent="0.25">
      <c r="A49" s="83" t="s">
        <v>91</v>
      </c>
      <c r="B49" s="83"/>
      <c r="C49" s="83"/>
      <c r="D49" s="83"/>
      <c r="E49" s="83"/>
      <c r="F49" s="83"/>
      <c r="G49" s="44"/>
      <c r="H49" s="45" t="str">
        <f>IF(AND($D$17&lt;&gt;"Please only enter yes in one box",$B$19&lt;&gt;"Yes",$D$17&lt;&gt;"Please enter yes in one of the boxes"), IF($G49="Yes",IF($D$15=2024,'Fees Data 2024'!B15,IF($D$15=2023,'March 2023'!B15,"")),""),"")</f>
        <v/>
      </c>
      <c r="I49" s="5"/>
      <c r="J49" s="6" t="str">
        <f>IF(AND($D$17&lt;&gt;"Please only enter yes in one box",$G49="Yes",$D$17&lt;&gt;"Please enter yes in one of the boxes"),IF($D$15=2024,'Fees Data 2024'!C15,IF($D$15=2023,'March 2023'!C15,""))," ")</f>
        <v xml:space="preserve"> </v>
      </c>
      <c r="K49" s="5"/>
      <c r="L49"/>
    </row>
    <row r="50" spans="1:12" x14ac:dyDescent="0.25">
      <c r="A50" s="83" t="s">
        <v>72</v>
      </c>
      <c r="B50" s="83"/>
      <c r="C50" s="83"/>
      <c r="D50" s="83"/>
      <c r="E50" s="83"/>
      <c r="F50" s="83"/>
      <c r="G50" s="44"/>
      <c r="H50" s="45" t="str">
        <f>IF(AND($D$17&lt;&gt;"Please only enter yes in one box",$B$19&lt;&gt;"Yes",$D$17&lt;&gt;"Please enter yes in one of the boxes"), IF($G50="Yes",IF($D$15=2024,'Fees Data 2024'!B16,IF($D$15=2023,'March 2023'!B16,"")),""),"")</f>
        <v/>
      </c>
      <c r="I50" s="5"/>
      <c r="J50" s="6" t="str">
        <f>IF(AND($D$17&lt;&gt;"Please only enter yes in one box",$G50="Yes",$D$17&lt;&gt;"Please enter yes in one of the boxes"),IF($D$15=2024,'Fees Data 2024'!C16,IF($D$15=2023,'March 2023'!C16,""))," ")</f>
        <v xml:space="preserve"> </v>
      </c>
      <c r="K50" s="5"/>
      <c r="L50"/>
    </row>
    <row r="51" spans="1:12" x14ac:dyDescent="0.25">
      <c r="A51" s="83" t="s">
        <v>73</v>
      </c>
      <c r="B51" s="83"/>
      <c r="C51" s="83"/>
      <c r="D51" s="83"/>
      <c r="E51" s="83"/>
      <c r="F51" s="83"/>
      <c r="G51" s="44"/>
      <c r="H51" s="45" t="str">
        <f>IF(AND($D$17&lt;&gt;"Please only enter yes in one box",$B$19&lt;&gt;"Yes",$D$17&lt;&gt;"Please enter yes in one of the boxes"), IF($G51="Yes",IF($D$15=2024,'Fees Data 2024'!B17,IF($D$15=2023,'March 2023'!B17,"")),""),"")</f>
        <v/>
      </c>
      <c r="I51" s="5"/>
      <c r="J51" s="6" t="str">
        <f>IF(AND($D$17&lt;&gt;"Please only enter yes in one box",$G51="Yes",$D$17&lt;&gt;"Please enter yes in one of the boxes"),IF($D$15=2024,'Fees Data 2024'!C17,IF($D$15=2023,'March 2023'!C17,""))," ")</f>
        <v xml:space="preserve"> </v>
      </c>
      <c r="K51" s="5"/>
      <c r="L51"/>
    </row>
    <row r="52" spans="1:12" x14ac:dyDescent="0.25">
      <c r="A52" s="83" t="s">
        <v>74</v>
      </c>
      <c r="B52" s="83"/>
      <c r="C52" s="83"/>
      <c r="D52" s="83"/>
      <c r="E52" s="83"/>
      <c r="F52" s="83"/>
      <c r="G52" s="44"/>
      <c r="H52" s="45" t="str">
        <f>IF(AND($D$17&lt;&gt;"Please only enter yes in one box",$B$19&lt;&gt;"Yes",$D$17&lt;&gt;"Please enter yes in one of the boxes"), IF($G52="Yes",IF($D$15=2024,'Fees Data 2024'!B18,IF($D$15=2023,'March 2023'!B18,"")),""),"")</f>
        <v/>
      </c>
      <c r="I52" s="5"/>
      <c r="J52" s="6" t="str">
        <f>IF(AND($D$17&lt;&gt;"Please only enter yes in one box",$G52="Yes",$D$17&lt;&gt;"Please enter yes in one of the boxes"),IF($D$15=2024,'Fees Data 2024'!C18,IF($D$15=2023,'March 2023'!C18,""))," ")</f>
        <v xml:space="preserve"> </v>
      </c>
      <c r="K52" s="5"/>
      <c r="L52"/>
    </row>
    <row r="53" spans="1:12" x14ac:dyDescent="0.25">
      <c r="A53" s="83" t="s">
        <v>58</v>
      </c>
      <c r="B53" s="83"/>
      <c r="C53" s="83"/>
      <c r="D53" s="83"/>
      <c r="E53" s="83"/>
      <c r="F53" s="83"/>
      <c r="G53" s="44"/>
      <c r="H53" s="45" t="str">
        <f>IF(AND($D$17&lt;&gt;"Please only enter yes in one box",$B$19&lt;&gt;"Yes",$D$17&lt;&gt;"Please enter yes in one of the boxes"), IF($G53="Yes",IF($D$15=2024,'Fees Data 2024'!B19,IF($D$15=2023,'March 2023'!B19,"")),""),"")</f>
        <v/>
      </c>
      <c r="I53" s="5"/>
      <c r="J53" s="6" t="str">
        <f>IF(AND($D$17&lt;&gt;"Please only enter yes in one box",$G53="Yes",$D$17&lt;&gt;"Please enter yes in one of the boxes"),IF($D$15=2024,'Fees Data 2024'!C19,IF($D$15=2023,'March 2023'!C19,""))," ")</f>
        <v xml:space="preserve"> </v>
      </c>
      <c r="K53" s="5"/>
      <c r="L53"/>
    </row>
    <row r="54" spans="1:12" x14ac:dyDescent="0.25">
      <c r="A54" s="83" t="s">
        <v>65</v>
      </c>
      <c r="B54" s="83"/>
      <c r="C54" s="83"/>
      <c r="D54" s="83"/>
      <c r="E54" s="83"/>
      <c r="F54" s="83"/>
      <c r="G54" s="44"/>
      <c r="H54" s="45" t="str">
        <f>IF(AND($D$17&lt;&gt;"Please only enter yes in one box",$B$19&lt;&gt;"Yes",$D$17&lt;&gt;"Please enter yes in one of the boxes"), IF($G54="Yes",IF($D$15=2024,'Fees Data 2024'!B20,IF($D$15=2023,'March 2023'!B20,"")),""),"")</f>
        <v/>
      </c>
      <c r="I54" s="5"/>
      <c r="J54" s="6" t="str">
        <f>IF(AND($D$17&lt;&gt;"Please only enter yes in one box",$G54="Yes",$D$17&lt;&gt;"Please enter yes in one of the boxes"),IF($D$15=2024,'Fees Data 2024'!C20,IF($D$15=2023,'March 2023'!C20,""))," ")</f>
        <v xml:space="preserve"> </v>
      </c>
      <c r="K54" s="5"/>
      <c r="L54"/>
    </row>
    <row r="55" spans="1:12" x14ac:dyDescent="0.25">
      <c r="A55" s="83" t="s">
        <v>66</v>
      </c>
      <c r="B55" s="83"/>
      <c r="C55" s="83"/>
      <c r="D55" s="83"/>
      <c r="E55" s="83"/>
      <c r="F55" s="83"/>
      <c r="G55" s="44"/>
      <c r="H55" s="45" t="str">
        <f>IF(AND($D$17&lt;&gt;"Please only enter yes in one box",$B$19&lt;&gt;"Yes",$D$17&lt;&gt;"Please enter yes in one of the boxes"), IF($G55="Yes",IF($D$15=2024,'Fees Data 2024'!B21,IF($D$15=2023,'March 2023'!B21,"")),""),"")</f>
        <v/>
      </c>
      <c r="I55" s="5"/>
      <c r="J55" s="6" t="str">
        <f>IF(AND($D$17&lt;&gt;"Please only enter yes in one box",$G55="Yes",$D$17&lt;&gt;"Please enter yes in one of the boxes"),IF($D$15=2024,'Fees Data 2024'!C21,IF($D$15=2023,'March 2023'!C21,""))," ")</f>
        <v xml:space="preserve"> </v>
      </c>
      <c r="K55" s="5"/>
      <c r="L55"/>
    </row>
    <row r="56" spans="1:12" x14ac:dyDescent="0.25">
      <c r="A56" s="83" t="s">
        <v>76</v>
      </c>
      <c r="B56" s="83"/>
      <c r="C56" s="83"/>
      <c r="D56" s="83"/>
      <c r="E56" s="83"/>
      <c r="F56" s="83"/>
      <c r="G56" s="44"/>
      <c r="H56" s="45" t="str">
        <f>IF(AND($D$17&lt;&gt;"Please only enter yes in one box",$B$19&lt;&gt;"Yes",$D$17&lt;&gt;"Please enter yes in one of the boxes"), IF($G56="Yes",IF($D$15=2024,'Fees Data 2024'!B22,IF($D$15=2023,'March 2023'!B22,"")),""),"")</f>
        <v/>
      </c>
      <c r="I56" s="5"/>
      <c r="J56" s="6" t="str">
        <f>IF(AND($D$17&lt;&gt;"Please only enter yes in one box",$G56="Yes",$D$17&lt;&gt;"Please enter yes in one of the boxes"),IF($D$15=2024,'Fees Data 2024'!C22,IF($D$15=2023,'March 2023'!C22,""))," ")</f>
        <v xml:space="preserve"> </v>
      </c>
      <c r="K56" s="5"/>
      <c r="L56"/>
    </row>
    <row r="57" spans="1:12" s="19" customFormat="1" x14ac:dyDescent="0.25">
      <c r="A57" s="88" t="s">
        <v>19</v>
      </c>
      <c r="B57" s="89"/>
      <c r="C57" s="89"/>
      <c r="D57" s="89"/>
      <c r="E57" s="89"/>
      <c r="F57" s="89"/>
      <c r="G57" s="46"/>
      <c r="H57" s="7">
        <f>SUM(H39:H56)</f>
        <v>0</v>
      </c>
      <c r="I57" s="34"/>
      <c r="J57" s="9"/>
    </row>
    <row r="58" spans="1:12" s="19" customFormat="1" ht="15.75" thickBot="1" x14ac:dyDescent="0.3">
      <c r="A58" s="90" t="s">
        <v>20</v>
      </c>
      <c r="B58" s="91"/>
      <c r="C58" s="91"/>
      <c r="D58" s="91"/>
      <c r="E58" s="91"/>
      <c r="F58" s="91"/>
      <c r="G58" s="35"/>
      <c r="H58" s="9"/>
      <c r="I58" s="8"/>
      <c r="J58" s="7">
        <f>SUM(J39:J56)</f>
        <v>0</v>
      </c>
    </row>
    <row r="59" spans="1:12" ht="15" customHeight="1" thickBot="1" x14ac:dyDescent="0.3">
      <c r="A59" s="37" t="s">
        <v>14</v>
      </c>
      <c r="B59" s="10"/>
      <c r="C59" s="10"/>
      <c r="D59" s="84" t="s">
        <v>15</v>
      </c>
      <c r="E59" s="85"/>
      <c r="F59" s="10"/>
      <c r="G59" s="11"/>
      <c r="H59" s="4"/>
      <c r="I59" s="4"/>
      <c r="J59" s="32"/>
    </row>
    <row r="60" spans="1:12" x14ac:dyDescent="0.25">
      <c r="A60" s="38"/>
      <c r="B60" s="39"/>
      <c r="C60" s="39"/>
      <c r="D60" s="86"/>
      <c r="E60" s="87"/>
      <c r="F60" s="39"/>
      <c r="G60" s="11"/>
      <c r="H60" s="4"/>
      <c r="I60" s="4"/>
      <c r="J60" s="33"/>
    </row>
    <row r="61" spans="1:12" x14ac:dyDescent="0.25">
      <c r="A61" s="23" t="s">
        <v>21</v>
      </c>
      <c r="B61" s="12"/>
      <c r="C61" s="12"/>
      <c r="D61" s="12"/>
      <c r="E61" s="12"/>
      <c r="F61" s="13"/>
      <c r="G61" s="12"/>
      <c r="H61" s="12"/>
      <c r="I61" s="21"/>
      <c r="J61" s="14">
        <f>IF(B19="Yes","",D60*0.45)</f>
        <v>0</v>
      </c>
    </row>
    <row r="62" spans="1:12" x14ac:dyDescent="0.25">
      <c r="A62" s="36"/>
      <c r="B62" s="4"/>
      <c r="C62" s="4"/>
      <c r="D62" s="4"/>
      <c r="E62" s="4"/>
      <c r="F62" s="15"/>
      <c r="G62" s="4"/>
      <c r="H62" s="4"/>
      <c r="I62" s="4"/>
      <c r="J62" s="21"/>
    </row>
    <row r="63" spans="1:12" x14ac:dyDescent="0.25">
      <c r="A63" s="92" t="s">
        <v>93</v>
      </c>
      <c r="B63" s="93"/>
      <c r="C63" s="93"/>
      <c r="D63" s="93"/>
      <c r="E63" s="93"/>
      <c r="F63" s="93"/>
      <c r="G63" s="93"/>
      <c r="H63" s="93"/>
      <c r="I63" s="93"/>
      <c r="J63" s="94"/>
    </row>
    <row r="64" spans="1:12" x14ac:dyDescent="0.25">
      <c r="A64" s="22" t="s">
        <v>16</v>
      </c>
      <c r="B64" s="67"/>
      <c r="C64" s="67"/>
      <c r="D64" s="67"/>
      <c r="E64" s="67"/>
      <c r="F64" s="67"/>
      <c r="G64" s="67"/>
      <c r="H64" s="67"/>
      <c r="I64" s="67"/>
      <c r="J64" s="2"/>
    </row>
    <row r="65" spans="1:10" x14ac:dyDescent="0.25">
      <c r="A65" s="22" t="s">
        <v>17</v>
      </c>
      <c r="B65" s="67"/>
      <c r="C65" s="67"/>
      <c r="D65" s="67"/>
      <c r="E65" s="67"/>
      <c r="F65" s="67"/>
      <c r="G65" s="67"/>
      <c r="H65" s="67"/>
      <c r="I65" s="67"/>
      <c r="J65" s="2"/>
    </row>
    <row r="66" spans="1:10" x14ac:dyDescent="0.25">
      <c r="A66" s="22" t="s">
        <v>41</v>
      </c>
      <c r="B66" s="67"/>
      <c r="C66" s="67"/>
      <c r="D66" s="67"/>
      <c r="E66" s="67"/>
      <c r="F66" s="67"/>
      <c r="G66" s="67"/>
      <c r="H66" s="67"/>
      <c r="I66" s="67"/>
      <c r="J66" s="2"/>
    </row>
    <row r="67" spans="1:10" x14ac:dyDescent="0.25">
      <c r="A67" s="22" t="s">
        <v>42</v>
      </c>
      <c r="B67" s="67"/>
      <c r="C67" s="67"/>
      <c r="D67" s="67"/>
      <c r="E67" s="67"/>
      <c r="F67" s="67"/>
      <c r="G67" s="67"/>
      <c r="H67" s="67"/>
      <c r="I67" s="67"/>
      <c r="J67" s="2"/>
    </row>
    <row r="68" spans="1:10" x14ac:dyDescent="0.25">
      <c r="A68" s="22" t="s">
        <v>43</v>
      </c>
      <c r="B68" s="67" t="s">
        <v>18</v>
      </c>
      <c r="C68" s="67"/>
      <c r="D68" s="67"/>
      <c r="E68" s="67"/>
      <c r="F68" s="67"/>
      <c r="G68" s="67"/>
      <c r="H68" s="67"/>
      <c r="I68" s="67"/>
      <c r="J68" s="2"/>
    </row>
    <row r="69" spans="1:10" x14ac:dyDescent="0.25">
      <c r="A69" s="29" t="s">
        <v>43</v>
      </c>
      <c r="B69" s="67"/>
      <c r="C69" s="67"/>
      <c r="D69" s="67"/>
      <c r="E69" s="67"/>
      <c r="F69" s="67"/>
      <c r="G69" s="67"/>
      <c r="H69" s="67"/>
      <c r="I69" s="67"/>
      <c r="J69" s="2"/>
    </row>
    <row r="70" spans="1:10" x14ac:dyDescent="0.25">
      <c r="A70" s="29" t="s">
        <v>43</v>
      </c>
      <c r="B70" s="67"/>
      <c r="C70" s="67"/>
      <c r="D70" s="67"/>
      <c r="E70" s="67"/>
      <c r="F70" s="67"/>
      <c r="G70" s="67"/>
      <c r="H70" s="67"/>
      <c r="I70" s="67"/>
      <c r="J70" s="2"/>
    </row>
    <row r="71" spans="1:10" x14ac:dyDescent="0.25">
      <c r="A71" s="16" t="s">
        <v>22</v>
      </c>
      <c r="B71" s="80"/>
      <c r="C71" s="80"/>
      <c r="D71" s="80"/>
      <c r="E71" s="80"/>
      <c r="F71" s="80"/>
      <c r="G71" s="80"/>
      <c r="H71" s="80"/>
      <c r="I71" s="80"/>
      <c r="J71" s="17">
        <f>SUM(J64:J70)</f>
        <v>0</v>
      </c>
    </row>
    <row r="72" spans="1:10" x14ac:dyDescent="0.25">
      <c r="A72" s="36"/>
      <c r="B72" s="4"/>
      <c r="C72" s="4"/>
      <c r="D72" s="4"/>
      <c r="E72" s="4"/>
      <c r="F72" s="15"/>
      <c r="G72" s="4"/>
      <c r="H72" s="4"/>
      <c r="I72" s="4"/>
      <c r="J72" s="32"/>
    </row>
    <row r="73" spans="1:10" s="19" customFormat="1" x14ac:dyDescent="0.25">
      <c r="A73" s="100" t="s">
        <v>23</v>
      </c>
      <c r="B73" s="100"/>
      <c r="C73" s="100"/>
      <c r="D73" s="100"/>
      <c r="E73" s="100"/>
      <c r="F73" s="100"/>
      <c r="G73" s="100"/>
      <c r="H73" s="50">
        <f>IF(B19="Yes",0,H57)</f>
        <v>0</v>
      </c>
      <c r="I73" s="16"/>
      <c r="J73" s="16"/>
    </row>
    <row r="74" spans="1:10" s="19" customFormat="1" x14ac:dyDescent="0.25">
      <c r="A74" s="106" t="s">
        <v>95</v>
      </c>
      <c r="B74" s="93"/>
      <c r="C74" s="93"/>
      <c r="D74" s="93"/>
      <c r="E74" s="93"/>
      <c r="F74" s="93"/>
      <c r="G74" s="94"/>
      <c r="H74" s="55">
        <f>IF(B18="Yes",J61,0)</f>
        <v>0</v>
      </c>
      <c r="I74" s="16"/>
      <c r="J74" s="53"/>
    </row>
    <row r="75" spans="1:10" s="19" customFormat="1" x14ac:dyDescent="0.25">
      <c r="A75" s="101" t="s">
        <v>24</v>
      </c>
      <c r="B75" s="101"/>
      <c r="C75" s="101"/>
      <c r="D75" s="101"/>
      <c r="E75" s="101"/>
      <c r="F75" s="101"/>
      <c r="G75" s="101"/>
      <c r="H75" s="49"/>
      <c r="I75" s="16"/>
      <c r="J75" s="54">
        <f>IF(OR(B18="Yes",B19="Yes"),(J58+J71),(J58+J61+J71))</f>
        <v>0</v>
      </c>
    </row>
    <row r="76" spans="1:10" x14ac:dyDescent="0.25">
      <c r="A76" s="95" t="s">
        <v>25</v>
      </c>
      <c r="B76" s="96"/>
      <c r="C76" s="96"/>
      <c r="D76" s="96"/>
      <c r="E76" s="96"/>
      <c r="F76" s="96"/>
      <c r="G76" s="97"/>
      <c r="H76" s="102">
        <f>SUM(H73:J75)</f>
        <v>0</v>
      </c>
      <c r="I76" s="103"/>
      <c r="J76" s="104"/>
    </row>
    <row r="77" spans="1:10" x14ac:dyDescent="0.25">
      <c r="B77" s="105"/>
      <c r="C77" s="105"/>
      <c r="D77" s="105"/>
      <c r="F77" s="18"/>
    </row>
    <row r="78" spans="1:10" x14ac:dyDescent="0.25">
      <c r="A78" s="99" t="s">
        <v>64</v>
      </c>
      <c r="B78" s="99"/>
      <c r="C78" s="99"/>
      <c r="D78" s="99"/>
      <c r="E78" s="99"/>
      <c r="F78" s="99"/>
      <c r="G78" s="99"/>
      <c r="H78" s="99"/>
      <c r="I78" s="99"/>
      <c r="J78" s="99"/>
    </row>
    <row r="79" spans="1:10" x14ac:dyDescent="0.25">
      <c r="F79" s="18"/>
    </row>
    <row r="80" spans="1:10" x14ac:dyDescent="0.25">
      <c r="F80" s="18"/>
    </row>
    <row r="81" spans="1:6" x14ac:dyDescent="0.25">
      <c r="F81" s="18"/>
    </row>
    <row r="83" spans="1:6" ht="15.75" x14ac:dyDescent="0.25">
      <c r="A83" s="31"/>
      <c r="F83" s="18"/>
    </row>
  </sheetData>
  <sheetProtection algorithmName="SHA-512" hashValue="aZpW8SErMyABAx0jRQrTj4XivoKakp8DcZHo3ZxASN/wC2C5b4/P8GGNk2lGK9SRLVRivM51TrSBiobSgUg+JQ==" saltValue="CwBHuc8irRe95fKf/cWl0w==" spinCount="100000" sheet="1" selectLockedCells="1"/>
  <mergeCells count="70">
    <mergeCell ref="A78:J78"/>
    <mergeCell ref="A73:G73"/>
    <mergeCell ref="A75:G75"/>
    <mergeCell ref="H76:J76"/>
    <mergeCell ref="A76:G76"/>
    <mergeCell ref="B77:D77"/>
    <mergeCell ref="A74:G74"/>
    <mergeCell ref="B68:I68"/>
    <mergeCell ref="B69:I69"/>
    <mergeCell ref="B70:I70"/>
    <mergeCell ref="B71:I71"/>
    <mergeCell ref="B64:I64"/>
    <mergeCell ref="B65:I65"/>
    <mergeCell ref="B66:I66"/>
    <mergeCell ref="B67:I67"/>
    <mergeCell ref="A63:J63"/>
    <mergeCell ref="A35:J35"/>
    <mergeCell ref="A48:F48"/>
    <mergeCell ref="A49:F49"/>
    <mergeCell ref="A53:F53"/>
    <mergeCell ref="A54:F54"/>
    <mergeCell ref="A39:F39"/>
    <mergeCell ref="A40:F40"/>
    <mergeCell ref="A41:F41"/>
    <mergeCell ref="A42:F42"/>
    <mergeCell ref="A43:F43"/>
    <mergeCell ref="A37:F37"/>
    <mergeCell ref="A38:F38"/>
    <mergeCell ref="A50:F50"/>
    <mergeCell ref="A51:F51"/>
    <mergeCell ref="A47:J47"/>
    <mergeCell ref="A55:F55"/>
    <mergeCell ref="D59:E59"/>
    <mergeCell ref="D60:E60"/>
    <mergeCell ref="A44:F44"/>
    <mergeCell ref="A45:F45"/>
    <mergeCell ref="A46:F46"/>
    <mergeCell ref="A57:F57"/>
    <mergeCell ref="A58:F58"/>
    <mergeCell ref="A52:F52"/>
    <mergeCell ref="A56:F56"/>
    <mergeCell ref="A30:B30"/>
    <mergeCell ref="C30:D30"/>
    <mergeCell ref="A27:B27"/>
    <mergeCell ref="C27:D27"/>
    <mergeCell ref="B20:J20"/>
    <mergeCell ref="B21:J21"/>
    <mergeCell ref="B22:J22"/>
    <mergeCell ref="B23:J23"/>
    <mergeCell ref="B24:J24"/>
    <mergeCell ref="B25:J25"/>
    <mergeCell ref="A33:B33"/>
    <mergeCell ref="C33:D33"/>
    <mergeCell ref="A31:B31"/>
    <mergeCell ref="C31:D31"/>
    <mergeCell ref="A32:B32"/>
    <mergeCell ref="C32:D32"/>
    <mergeCell ref="A9:J9"/>
    <mergeCell ref="A29:B29"/>
    <mergeCell ref="C29:D29"/>
    <mergeCell ref="A28:B28"/>
    <mergeCell ref="C28:D28"/>
    <mergeCell ref="B12:E12"/>
    <mergeCell ref="F12:G12"/>
    <mergeCell ref="H12:J12"/>
    <mergeCell ref="B13:J13"/>
    <mergeCell ref="B14:J14"/>
    <mergeCell ref="B16:J16"/>
    <mergeCell ref="D17:J19"/>
    <mergeCell ref="E15:J15"/>
  </mergeCells>
  <conditionalFormatting sqref="D17:J19">
    <cfRule type="cellIs" dxfId="0" priority="3" operator="equal">
      <formula>"Please only enter yes in one box"</formula>
    </cfRule>
    <cfRule type="cellIs" dxfId="1" priority="1" operator="equal">
      <formula>"Please enter yes in one of the boxes"</formula>
    </cfRule>
  </conditionalFormatting>
  <conditionalFormatting sqref="E15:J15">
    <cfRule type="cellIs" dxfId="2" priority="2" operator="equal">
      <formula>"Please enter the date using the 3 drop down boxes"</formula>
    </cfRule>
  </conditionalFormatting>
  <dataValidations count="1">
    <dataValidation type="list" allowBlank="1" showInputMessage="1" showErrorMessage="1" sqref="B17:B19">
      <formula1>"Yes, No"</formula1>
    </dataValidation>
  </dataValidations>
  <hyperlinks>
    <hyperlink ref="A7" r:id="rId1"/>
  </hyperlinks>
  <pageMargins left="0.31496062992125984" right="0.31496062992125984" top="0.35433070866141736" bottom="0.55118110236220474" header="0.31496062992125984" footer="0.31496062992125984"/>
  <pageSetup paperSize="9" scale="84" fitToHeight="0" orientation="portrait" r:id="rId2"/>
  <rowBreaks count="1" manualBreakCount="1">
    <brk id="34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please enter either yes or no from the dropdown list" promptTitle="Select Yes or No">
          <x14:formula1>
            <xm:f>Sheet2!$A$3:$A$4</xm:f>
          </x14:formula1>
          <xm:sqref>G48:G56 G37:G46</xm:sqref>
        </x14:dataValidation>
        <x14:dataValidation type="list" allowBlank="1" showInputMessage="1" showErrorMessage="1">
          <x14:formula1>
            <xm:f>Date!$A$1:$A$31</xm:f>
          </x14:formula1>
          <xm:sqref>B15</xm:sqref>
        </x14:dataValidation>
        <x14:dataValidation type="list" allowBlank="1" showInputMessage="1" showErrorMessage="1">
          <x14:formula1>
            <xm:f>Date!$B$1:$B$12</xm:f>
          </x14:formula1>
          <xm:sqref>C15</xm:sqref>
        </x14:dataValidation>
        <x14:dataValidation type="list" allowBlank="1" showInputMessage="1" showErrorMessage="1">
          <x14:formula1>
            <xm:f>Date!$C$1:$C$2</xm:f>
          </x14:formula1>
          <xm:sqref>D15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B11" sqref="B11"/>
    </sheetView>
  </sheetViews>
  <sheetFormatPr defaultRowHeight="15" x14ac:dyDescent="0.25"/>
  <cols>
    <col min="1" max="1" width="148.28515625" bestFit="1" customWidth="1"/>
    <col min="2" max="3" width="7.5703125" bestFit="1" customWidth="1"/>
  </cols>
  <sheetData>
    <row r="1" spans="1:4" x14ac:dyDescent="0.25">
      <c r="A1" t="s">
        <v>31</v>
      </c>
    </row>
    <row r="2" spans="1:4" s="27" customFormat="1" x14ac:dyDescent="0.25">
      <c r="A2" t="s">
        <v>35</v>
      </c>
      <c r="B2" s="1">
        <v>0</v>
      </c>
      <c r="C2" s="1">
        <v>0</v>
      </c>
    </row>
    <row r="3" spans="1:4" s="27" customFormat="1" x14ac:dyDescent="0.25">
      <c r="A3" t="s">
        <v>52</v>
      </c>
      <c r="B3" s="1">
        <v>0</v>
      </c>
      <c r="C3" s="1">
        <v>0</v>
      </c>
    </row>
    <row r="4" spans="1:4" x14ac:dyDescent="0.25">
      <c r="A4" t="s">
        <v>44</v>
      </c>
      <c r="B4" s="1">
        <v>118</v>
      </c>
      <c r="C4" s="1">
        <v>99</v>
      </c>
      <c r="D4" s="1"/>
    </row>
    <row r="5" spans="1:4" x14ac:dyDescent="0.25">
      <c r="A5" t="s">
        <v>45</v>
      </c>
      <c r="B5" s="1">
        <v>16</v>
      </c>
      <c r="C5" s="1">
        <v>332</v>
      </c>
      <c r="D5" s="1"/>
    </row>
    <row r="6" spans="1:4" x14ac:dyDescent="0.25">
      <c r="A6" t="s">
        <v>46</v>
      </c>
      <c r="B6" s="1">
        <v>16</v>
      </c>
      <c r="C6" s="1">
        <v>135</v>
      </c>
      <c r="D6" s="1"/>
    </row>
    <row r="7" spans="1:4" x14ac:dyDescent="0.25">
      <c r="A7" t="s">
        <v>47</v>
      </c>
      <c r="B7" s="1">
        <v>32</v>
      </c>
      <c r="C7" s="1">
        <v>0</v>
      </c>
      <c r="D7" s="1"/>
    </row>
    <row r="8" spans="1:4" x14ac:dyDescent="0.25">
      <c r="A8" t="s">
        <v>48</v>
      </c>
      <c r="B8" s="1">
        <v>32</v>
      </c>
      <c r="C8" s="1">
        <v>0</v>
      </c>
      <c r="D8" s="1"/>
    </row>
    <row r="9" spans="1:4" x14ac:dyDescent="0.25">
      <c r="A9" t="s">
        <v>49</v>
      </c>
      <c r="B9" s="1">
        <v>47</v>
      </c>
      <c r="C9" s="1">
        <v>332</v>
      </c>
      <c r="D9" s="1"/>
    </row>
    <row r="10" spans="1:4" x14ac:dyDescent="0.25">
      <c r="A10" t="s">
        <v>50</v>
      </c>
      <c r="B10" s="1">
        <v>47</v>
      </c>
      <c r="C10" s="1">
        <v>135</v>
      </c>
      <c r="D10" s="1"/>
    </row>
    <row r="11" spans="1:4" x14ac:dyDescent="0.25">
      <c r="A11" t="s">
        <v>51</v>
      </c>
      <c r="B11" s="1">
        <v>61</v>
      </c>
      <c r="C11" s="1">
        <v>17</v>
      </c>
      <c r="D11" s="1"/>
    </row>
    <row r="12" spans="1:4" ht="15" customHeight="1" x14ac:dyDescent="0.25">
      <c r="A12" s="30"/>
      <c r="B12" s="1"/>
      <c r="C12" s="1"/>
      <c r="D12" s="1"/>
    </row>
    <row r="13" spans="1:4" x14ac:dyDescent="0.25">
      <c r="A13" t="s">
        <v>36</v>
      </c>
      <c r="B13" s="1"/>
      <c r="C13" s="1"/>
      <c r="D13" s="1"/>
    </row>
    <row r="14" spans="1:4" x14ac:dyDescent="0.25">
      <c r="A14" t="s">
        <v>53</v>
      </c>
      <c r="B14" s="1">
        <v>118</v>
      </c>
      <c r="C14" s="1">
        <v>332</v>
      </c>
      <c r="D14" s="1"/>
    </row>
    <row r="15" spans="1:4" x14ac:dyDescent="0.25">
      <c r="A15" t="s">
        <v>54</v>
      </c>
      <c r="B15" s="1">
        <v>118</v>
      </c>
      <c r="C15" s="1">
        <v>135</v>
      </c>
      <c r="D15" s="1"/>
    </row>
    <row r="16" spans="1:4" x14ac:dyDescent="0.25">
      <c r="A16" t="s">
        <v>55</v>
      </c>
      <c r="B16" s="1">
        <v>217</v>
      </c>
      <c r="C16" s="1">
        <v>0</v>
      </c>
      <c r="D16" s="1"/>
    </row>
    <row r="17" spans="1:4" x14ac:dyDescent="0.25">
      <c r="A17" t="s">
        <v>56</v>
      </c>
      <c r="B17" s="1">
        <v>217</v>
      </c>
      <c r="C17" s="1">
        <v>0</v>
      </c>
      <c r="D17" s="1"/>
    </row>
    <row r="18" spans="1:4" x14ac:dyDescent="0.25">
      <c r="A18" t="s">
        <v>57</v>
      </c>
      <c r="B18" s="1">
        <v>32</v>
      </c>
      <c r="C18" s="1">
        <v>0</v>
      </c>
      <c r="D18" s="1"/>
    </row>
    <row r="19" spans="1:4" x14ac:dyDescent="0.25">
      <c r="A19" t="s">
        <v>58</v>
      </c>
      <c r="B19" s="1">
        <v>47</v>
      </c>
      <c r="C19" s="1">
        <v>332</v>
      </c>
      <c r="D19" s="1"/>
    </row>
    <row r="20" spans="1:4" x14ac:dyDescent="0.25">
      <c r="A20" t="s">
        <v>59</v>
      </c>
      <c r="B20" s="1">
        <v>47</v>
      </c>
      <c r="C20" s="1">
        <v>135</v>
      </c>
      <c r="D20" s="1"/>
    </row>
    <row r="21" spans="1:4" x14ac:dyDescent="0.25">
      <c r="A21" t="s">
        <v>60</v>
      </c>
      <c r="B21" s="1">
        <v>32</v>
      </c>
      <c r="C21" s="1">
        <v>0</v>
      </c>
      <c r="D21" s="1"/>
    </row>
    <row r="22" spans="1:4" x14ac:dyDescent="0.25">
      <c r="A22" t="s">
        <v>76</v>
      </c>
      <c r="B22" s="1">
        <v>0</v>
      </c>
      <c r="C22" s="1">
        <v>17</v>
      </c>
      <c r="D22" s="1"/>
    </row>
    <row r="23" spans="1:4" x14ac:dyDescent="0.25">
      <c r="B23" s="1"/>
      <c r="C23" s="1"/>
    </row>
    <row r="24" spans="1:4" x14ac:dyDescent="0.25">
      <c r="B24" s="1"/>
      <c r="C24" s="1"/>
    </row>
    <row r="25" spans="1:4" x14ac:dyDescent="0.25">
      <c r="B25" s="1"/>
      <c r="C25" s="1"/>
    </row>
    <row r="27" spans="1:4" x14ac:dyDescent="0.25">
      <c r="B27" s="1"/>
      <c r="C27" s="1"/>
    </row>
    <row r="28" spans="1:4" x14ac:dyDescent="0.25">
      <c r="B28" s="1"/>
      <c r="C28" s="1"/>
    </row>
    <row r="29" spans="1:4" x14ac:dyDescent="0.25">
      <c r="B29" s="1"/>
      <c r="C29" s="1"/>
    </row>
    <row r="30" spans="1:4" x14ac:dyDescent="0.25">
      <c r="B30" s="1"/>
      <c r="C30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E27" sqref="E27"/>
    </sheetView>
  </sheetViews>
  <sheetFormatPr defaultRowHeight="15" x14ac:dyDescent="0.25"/>
  <cols>
    <col min="1" max="1" width="134.85546875" customWidth="1"/>
  </cols>
  <sheetData>
    <row r="1" spans="1:3" x14ac:dyDescent="0.25">
      <c r="A1" t="s">
        <v>31</v>
      </c>
    </row>
    <row r="2" spans="1:3" x14ac:dyDescent="0.25">
      <c r="A2" t="s">
        <v>35</v>
      </c>
      <c r="B2" s="1">
        <v>0</v>
      </c>
      <c r="C2" s="1">
        <v>0</v>
      </c>
    </row>
    <row r="3" spans="1:3" x14ac:dyDescent="0.25">
      <c r="A3" t="s">
        <v>52</v>
      </c>
      <c r="B3" s="1">
        <v>0</v>
      </c>
      <c r="C3" s="1">
        <v>0</v>
      </c>
    </row>
    <row r="4" spans="1:3" x14ac:dyDescent="0.25">
      <c r="A4" t="s">
        <v>44</v>
      </c>
      <c r="B4" s="1">
        <v>124</v>
      </c>
      <c r="C4" s="1">
        <v>104</v>
      </c>
    </row>
    <row r="5" spans="1:3" x14ac:dyDescent="0.25">
      <c r="A5" t="s">
        <v>45</v>
      </c>
      <c r="B5" s="1">
        <v>17</v>
      </c>
      <c r="C5" s="1">
        <v>349</v>
      </c>
    </row>
    <row r="6" spans="1:3" x14ac:dyDescent="0.25">
      <c r="A6" t="s">
        <v>46</v>
      </c>
      <c r="B6" s="1">
        <v>17</v>
      </c>
      <c r="C6" s="1">
        <v>142</v>
      </c>
    </row>
    <row r="7" spans="1:3" x14ac:dyDescent="0.25">
      <c r="A7" t="s">
        <v>47</v>
      </c>
      <c r="B7" s="1">
        <v>34</v>
      </c>
      <c r="C7" s="1">
        <v>0</v>
      </c>
    </row>
    <row r="8" spans="1:3" x14ac:dyDescent="0.25">
      <c r="A8" t="s">
        <v>48</v>
      </c>
      <c r="B8" s="1">
        <v>34</v>
      </c>
      <c r="C8" s="1">
        <v>0</v>
      </c>
    </row>
    <row r="9" spans="1:3" x14ac:dyDescent="0.25">
      <c r="A9" t="s">
        <v>49</v>
      </c>
      <c r="B9" s="1">
        <v>50</v>
      </c>
      <c r="C9" s="1">
        <v>349</v>
      </c>
    </row>
    <row r="10" spans="1:3" x14ac:dyDescent="0.25">
      <c r="A10" t="s">
        <v>50</v>
      </c>
      <c r="B10" s="1">
        <v>50</v>
      </c>
      <c r="C10" s="1">
        <v>142</v>
      </c>
    </row>
    <row r="11" spans="1:3" x14ac:dyDescent="0.25">
      <c r="A11" t="s">
        <v>51</v>
      </c>
      <c r="B11" s="1">
        <v>65</v>
      </c>
      <c r="C11" s="1">
        <v>18</v>
      </c>
    </row>
    <row r="12" spans="1:3" x14ac:dyDescent="0.25">
      <c r="A12" s="30"/>
      <c r="B12" s="1"/>
      <c r="C12" s="1"/>
    </row>
    <row r="13" spans="1:3" x14ac:dyDescent="0.25">
      <c r="A13" t="s">
        <v>36</v>
      </c>
      <c r="B13" s="1"/>
      <c r="C13" s="1"/>
    </row>
    <row r="14" spans="1:3" x14ac:dyDescent="0.25">
      <c r="A14" t="s">
        <v>53</v>
      </c>
      <c r="B14" s="1">
        <v>124</v>
      </c>
      <c r="C14" s="1">
        <v>349</v>
      </c>
    </row>
    <row r="15" spans="1:3" x14ac:dyDescent="0.25">
      <c r="A15" t="s">
        <v>54</v>
      </c>
      <c r="B15" s="1">
        <v>124</v>
      </c>
      <c r="C15" s="1">
        <v>142</v>
      </c>
    </row>
    <row r="16" spans="1:3" x14ac:dyDescent="0.25">
      <c r="A16" t="s">
        <v>55</v>
      </c>
      <c r="B16" s="1">
        <v>228</v>
      </c>
      <c r="C16" s="1">
        <v>0</v>
      </c>
    </row>
    <row r="17" spans="1:3" x14ac:dyDescent="0.25">
      <c r="A17" t="s">
        <v>56</v>
      </c>
      <c r="B17" s="1">
        <v>228</v>
      </c>
      <c r="C17" s="1">
        <v>0</v>
      </c>
    </row>
    <row r="18" spans="1:3" x14ac:dyDescent="0.25">
      <c r="A18" t="s">
        <v>57</v>
      </c>
      <c r="B18" s="1">
        <v>34</v>
      </c>
      <c r="C18" s="1">
        <v>0</v>
      </c>
    </row>
    <row r="19" spans="1:3" x14ac:dyDescent="0.25">
      <c r="A19" t="s">
        <v>58</v>
      </c>
      <c r="B19" s="1">
        <v>50</v>
      </c>
      <c r="C19" s="1">
        <v>349</v>
      </c>
    </row>
    <row r="20" spans="1:3" x14ac:dyDescent="0.25">
      <c r="A20" t="s">
        <v>59</v>
      </c>
      <c r="B20" s="1">
        <v>50</v>
      </c>
      <c r="C20" s="1">
        <v>142</v>
      </c>
    </row>
    <row r="21" spans="1:3" x14ac:dyDescent="0.25">
      <c r="A21" t="s">
        <v>60</v>
      </c>
      <c r="B21" s="1">
        <v>34</v>
      </c>
      <c r="C21" s="1">
        <v>0</v>
      </c>
    </row>
    <row r="22" spans="1:3" x14ac:dyDescent="0.25">
      <c r="A22" t="s">
        <v>76</v>
      </c>
      <c r="B22" s="1">
        <v>0</v>
      </c>
      <c r="C22" s="1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Date</vt:lpstr>
      <vt:lpstr>Sheet2</vt:lpstr>
      <vt:lpstr>Fees Data 2021</vt:lpstr>
      <vt:lpstr>Fees Data 2020</vt:lpstr>
      <vt:lpstr>Fees Data 2022</vt:lpstr>
      <vt:lpstr>Fees Data 2023</vt:lpstr>
      <vt:lpstr>Form</vt:lpstr>
      <vt:lpstr>March 2023</vt:lpstr>
      <vt:lpstr>Fees Data 2024</vt:lpstr>
    </vt:vector>
  </TitlesOfParts>
  <Company>Wakefield 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Birch</dc:creator>
  <cp:lastModifiedBy>Jordan Clark</cp:lastModifiedBy>
  <cp:lastPrinted>2019-11-13T15:50:01Z</cp:lastPrinted>
  <dcterms:created xsi:type="dcterms:W3CDTF">2016-05-19T08:04:31Z</dcterms:created>
  <dcterms:modified xsi:type="dcterms:W3CDTF">2023-11-29T09:58:42Z</dcterms:modified>
</cp:coreProperties>
</file>