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_LEEDS FINANCE DEPARTMENT\SYSTEMS &amp; PROCESSES\Parochial Fees\New Scheme Forms\2024 Forms\"/>
    </mc:Choice>
  </mc:AlternateContent>
  <workbookProtection workbookAlgorithmName="SHA-512" workbookHashValue="J1UTSuK8G2sVZcZO4n3QqMl8MiAeTA1O3r6Z6O0jfUSN90hOm40VgHyvpNFDvMoCAX/n9HT5+M1rQi9LlHn7vg==" workbookSaltValue="cEKb+U+EkaF0Fd+q/ZCxcA==" workbookSpinCount="100000" lockStructure="1"/>
  <bookViews>
    <workbookView xWindow="240" yWindow="75" windowWidth="20115" windowHeight="7995"/>
  </bookViews>
  <sheets>
    <sheet name="Form" sheetId="1" r:id="rId1"/>
    <sheet name="Sheet2" sheetId="2" state="hidden" r:id="rId2"/>
    <sheet name="Fees Data 2022" sheetId="3" state="hidden" r:id="rId3"/>
    <sheet name="Fees Data 2023" sheetId="4" state="hidden" r:id="rId4"/>
    <sheet name="Fees Data 2024" sheetId="5" state="hidden" r:id="rId5"/>
    <sheet name="Date" sheetId="6" state="hidden" r:id="rId6"/>
  </sheets>
  <calcPr calcId="162913"/>
</workbook>
</file>

<file path=xl/calcChain.xml><?xml version="1.0" encoding="utf-8"?>
<calcChain xmlns="http://schemas.openxmlformats.org/spreadsheetml/2006/main">
  <c r="E14" i="1" l="1"/>
  <c r="D16" i="1"/>
  <c r="J32" i="1" l="1"/>
  <c r="H31" i="1"/>
  <c r="J31" i="1"/>
  <c r="H30" i="1"/>
  <c r="J30" i="1"/>
  <c r="H32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<sst xmlns="http://schemas.openxmlformats.org/spreadsheetml/2006/main" count="77" uniqueCount="64">
  <si>
    <t>Parish Contact</t>
  </si>
  <si>
    <t>Name of Officiant</t>
  </si>
  <si>
    <t>Yes</t>
  </si>
  <si>
    <t>Name of Church</t>
  </si>
  <si>
    <t>Office use only</t>
  </si>
  <si>
    <t>£</t>
  </si>
  <si>
    <t>Fee claimant 80%</t>
  </si>
  <si>
    <t>DBF Fee 20%</t>
  </si>
  <si>
    <t>Travel</t>
  </si>
  <si>
    <t>PCC</t>
  </si>
  <si>
    <t>TOTAL</t>
  </si>
  <si>
    <t>Statutory Fees</t>
  </si>
  <si>
    <t>DBF £</t>
  </si>
  <si>
    <t>PCC £</t>
  </si>
  <si>
    <t>Travel Expenses @ 45p per mile</t>
  </si>
  <si>
    <t>Total Miles</t>
  </si>
  <si>
    <t>Local Fees</t>
  </si>
  <si>
    <t>Verger</t>
  </si>
  <si>
    <t>Heating</t>
  </si>
  <si>
    <t>Total DBF Fees (A1)</t>
  </si>
  <si>
    <t>Total PCC Fees (A2)</t>
  </si>
  <si>
    <t>Total Expenses (B)</t>
  </si>
  <si>
    <t>Total Local Fees (C)</t>
  </si>
  <si>
    <t>Total Fees</t>
  </si>
  <si>
    <t>Names of Couple</t>
  </si>
  <si>
    <t>Date of Marriage</t>
  </si>
  <si>
    <t>Publication of Banns of Marriage</t>
  </si>
  <si>
    <t>Certificate of Banns issued at time of publication</t>
  </si>
  <si>
    <t>Marriage service</t>
  </si>
  <si>
    <t>Leeds Diocesan Board of Finance</t>
  </si>
  <si>
    <t>17-19 York Place</t>
  </si>
  <si>
    <t xml:space="preserve">Leeds  </t>
  </si>
  <si>
    <t>LS1 2EX</t>
  </si>
  <si>
    <t>DBF Fee 100%</t>
  </si>
  <si>
    <t>No</t>
  </si>
  <si>
    <t>Parish Code</t>
  </si>
  <si>
    <t>Stipendiary Minister or Reader</t>
  </si>
  <si>
    <t>Other (Retired Clergy, SSM etc)</t>
  </si>
  <si>
    <t>Yes/No</t>
  </si>
  <si>
    <t>Organist</t>
  </si>
  <si>
    <t>Choir</t>
  </si>
  <si>
    <t>Bells</t>
  </si>
  <si>
    <t>Flowers</t>
  </si>
  <si>
    <t>Other (Details):</t>
  </si>
  <si>
    <t>Marriage Certificate</t>
  </si>
  <si>
    <t>PCC to invoice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</si>
  <si>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</si>
  <si>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</si>
  <si>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</si>
  <si>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</si>
  <si>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</si>
  <si>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</si>
  <si>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</si>
  <si>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</si>
  <si>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November</t>
  </si>
  <si>
    <t>December</t>
  </si>
  <si>
    <t>Total Fees owed to DBF by PCC (A1)</t>
  </si>
  <si>
    <t>PF2 - Marriages 2024</t>
  </si>
  <si>
    <t>0113 2000 540</t>
  </si>
  <si>
    <t>fees@leeds.anglican.org</t>
  </si>
  <si>
    <t>Total Fees payable to PCC (A2+C)</t>
  </si>
  <si>
    <t>Mileage owed to Minister by PCC (B)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</si>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</sst>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164" fontId="0" fillId="0" borderId="0" xfId="0" applyNumberFormat="1"/>
    <xf numFmtId="0" fontId="0" fillId="0" borderId="0" xfId="0" applyFont="1" applyProtection="1"/>
    <xf numFmtId="0" fontId="0" fillId="0" borderId="1" xfId="0" applyFont="1" applyBorder="1" applyProtection="1"/>
    <xf numFmtId="0" fontId="0" fillId="0" borderId="5" xfId="0" applyFont="1" applyBorder="1" applyProtection="1"/>
    <xf numFmtId="0" fontId="0" fillId="3" borderId="0" xfId="0" applyFont="1" applyFill="1" applyProtection="1"/>
    <xf numFmtId="164" fontId="0" fillId="0" borderId="0" xfId="0" applyNumberFormat="1" applyFont="1" applyProtection="1"/>
    <xf numFmtId="49" fontId="2" fillId="3" borderId="3" xfId="0" applyNumberFormat="1" applyFont="1" applyFill="1" applyBorder="1" applyProtection="1"/>
    <xf numFmtId="164" fontId="2" fillId="0" borderId="1" xfId="0" applyNumberFormat="1" applyFont="1" applyBorder="1" applyProtection="1"/>
    <xf numFmtId="164" fontId="2" fillId="3" borderId="0" xfId="0" applyNumberFormat="1" applyFont="1" applyFill="1" applyProtection="1"/>
    <xf numFmtId="164" fontId="2" fillId="3" borderId="1" xfId="0" applyNumberFormat="1" applyFont="1" applyFill="1" applyBorder="1" applyProtection="1"/>
    <xf numFmtId="0" fontId="2" fillId="0" borderId="0" xfId="0" applyFont="1" applyProtection="1"/>
    <xf numFmtId="0" fontId="0" fillId="3" borderId="0" xfId="0" applyFont="1" applyFill="1" applyAlignment="1" applyProtection="1">
      <alignment wrapText="1"/>
    </xf>
    <xf numFmtId="0" fontId="0" fillId="3" borderId="0" xfId="0" applyFont="1" applyFill="1" applyBorder="1" applyAlignment="1" applyProtection="1">
      <alignment wrapText="1"/>
    </xf>
    <xf numFmtId="49" fontId="0" fillId="3" borderId="0" xfId="0" applyNumberFormat="1" applyFont="1" applyFill="1" applyBorder="1" applyProtection="1"/>
    <xf numFmtId="0" fontId="2" fillId="3" borderId="5" xfId="0" applyFont="1" applyFill="1" applyBorder="1" applyProtection="1"/>
    <xf numFmtId="0" fontId="0" fillId="3" borderId="8" xfId="0" applyFont="1" applyFill="1" applyBorder="1" applyProtection="1"/>
    <xf numFmtId="49" fontId="0" fillId="3" borderId="8" xfId="0" applyNumberFormat="1" applyFont="1" applyFill="1" applyBorder="1" applyProtection="1"/>
    <xf numFmtId="0" fontId="0" fillId="3" borderId="3" xfId="0" applyFont="1" applyFill="1" applyBorder="1" applyProtection="1"/>
    <xf numFmtId="44" fontId="2" fillId="2" borderId="1" xfId="1" applyFont="1" applyFill="1" applyBorder="1" applyProtection="1"/>
    <xf numFmtId="49" fontId="0" fillId="3" borderId="0" xfId="0" applyNumberFormat="1" applyFont="1" applyFill="1" applyProtection="1"/>
    <xf numFmtId="0" fontId="2" fillId="3" borderId="1" xfId="0" applyFont="1" applyFill="1" applyBorder="1" applyProtection="1"/>
    <xf numFmtId="44" fontId="2" fillId="0" borderId="1" xfId="1" applyFont="1" applyBorder="1" applyProtection="1"/>
    <xf numFmtId="49" fontId="0" fillId="0" borderId="0" xfId="0" applyNumberFormat="1" applyFont="1" applyProtection="1"/>
    <xf numFmtId="49" fontId="0" fillId="0" borderId="6" xfId="0" applyNumberFormat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5" xfId="0" applyFont="1" applyBorder="1" applyProtection="1"/>
    <xf numFmtId="0" fontId="0" fillId="0" borderId="1" xfId="0" applyFont="1" applyBorder="1" applyProtection="1"/>
    <xf numFmtId="0" fontId="0" fillId="3" borderId="19" xfId="0" applyFont="1" applyFill="1" applyBorder="1" applyProtection="1"/>
    <xf numFmtId="164" fontId="2" fillId="0" borderId="20" xfId="0" applyNumberFormat="1" applyFont="1" applyBorder="1" applyProtection="1"/>
    <xf numFmtId="0" fontId="0" fillId="3" borderId="4" xfId="0" applyFont="1" applyFill="1" applyBorder="1" applyProtection="1"/>
    <xf numFmtId="164" fontId="2" fillId="3" borderId="7" xfId="0" applyNumberFormat="1" applyFont="1" applyFill="1" applyBorder="1" applyProtection="1"/>
    <xf numFmtId="164" fontId="0" fillId="0" borderId="4" xfId="0" applyNumberFormat="1" applyFont="1" applyBorder="1" applyProtection="1"/>
    <xf numFmtId="164" fontId="0" fillId="0" borderId="2" xfId="0" applyNumberFormat="1" applyFont="1" applyBorder="1" applyProtection="1"/>
    <xf numFmtId="0" fontId="2" fillId="3" borderId="16" xfId="0" applyFont="1" applyFill="1" applyBorder="1" applyProtection="1"/>
    <xf numFmtId="0" fontId="0" fillId="3" borderId="15" xfId="0" applyFont="1" applyFill="1" applyBorder="1" applyProtection="1"/>
    <xf numFmtId="0" fontId="0" fillId="0" borderId="0" xfId="0" applyFont="1" applyBorder="1" applyProtection="1"/>
    <xf numFmtId="0" fontId="0" fillId="3" borderId="21" xfId="0" applyFont="1" applyFill="1" applyBorder="1" applyAlignment="1" applyProtection="1">
      <alignment vertical="top" wrapText="1"/>
    </xf>
    <xf numFmtId="0" fontId="0" fillId="3" borderId="16" xfId="0" applyFont="1" applyFill="1" applyBorder="1" applyAlignment="1" applyProtection="1">
      <alignment wrapText="1"/>
    </xf>
    <xf numFmtId="0" fontId="0" fillId="3" borderId="5" xfId="0" applyFont="1" applyFill="1" applyBorder="1" applyProtection="1"/>
    <xf numFmtId="0" fontId="0" fillId="0" borderId="18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left"/>
    </xf>
    <xf numFmtId="0" fontId="0" fillId="0" borderId="3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3" fillId="0" borderId="0" xfId="0" applyFont="1" applyProtection="1"/>
    <xf numFmtId="164" fontId="2" fillId="0" borderId="5" xfId="0" applyNumberFormat="1" applyFont="1" applyBorder="1" applyAlignment="1" applyProtection="1"/>
    <xf numFmtId="0" fontId="4" fillId="0" borderId="0" xfId="2" applyProtection="1"/>
    <xf numFmtId="0" fontId="0" fillId="3" borderId="0" xfId="0" applyFont="1" applyFill="1" applyBorder="1" applyProtection="1"/>
    <xf numFmtId="164" fontId="2" fillId="0" borderId="1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5" xfId="0" applyFont="1" applyFill="1" applyBorder="1" applyAlignment="1" applyProtection="1">
      <alignment horizontal="center" wrapText="1"/>
    </xf>
    <xf numFmtId="0" fontId="0" fillId="0" borderId="8" xfId="0" applyFont="1" applyFill="1" applyBorder="1" applyAlignment="1" applyProtection="1">
      <alignment horizontal="center" wrapText="1"/>
    </xf>
    <xf numFmtId="0" fontId="0" fillId="0" borderId="3" xfId="0" applyFont="1" applyFill="1" applyBorder="1" applyAlignment="1" applyProtection="1">
      <alignment horizont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 applyProtection="1"/>
    <xf numFmtId="0" fontId="0" fillId="0" borderId="8" xfId="0" applyBorder="1" applyAlignment="1"/>
    <xf numFmtId="0" fontId="0" fillId="0" borderId="3" xfId="0" applyBorder="1" applyAlignme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4" fontId="0" fillId="0" borderId="1" xfId="1" applyFont="1" applyBorder="1" applyProtection="1"/>
    <xf numFmtId="0" fontId="2" fillId="3" borderId="21" xfId="0" applyFont="1" applyFill="1" applyBorder="1" applyProtection="1"/>
    <xf numFmtId="0" fontId="2" fillId="3" borderId="13" xfId="0" applyFont="1" applyFill="1" applyBorder="1" applyProtection="1"/>
    <xf numFmtId="0" fontId="2" fillId="3" borderId="19" xfId="0" applyFont="1" applyFill="1" applyBorder="1" applyProtection="1"/>
    <xf numFmtId="0" fontId="0" fillId="0" borderId="1" xfId="0" applyFont="1" applyFill="1" applyBorder="1" applyProtection="1"/>
    <xf numFmtId="164" fontId="0" fillId="0" borderId="5" xfId="0" applyNumberFormat="1" applyFont="1" applyBorder="1" applyProtection="1"/>
    <xf numFmtId="164" fontId="0" fillId="0" borderId="3" xfId="0" applyNumberFormat="1" applyFont="1" applyBorder="1" applyProtection="1"/>
    <xf numFmtId="0" fontId="0" fillId="0" borderId="1" xfId="0" applyFont="1" applyBorder="1" applyProtection="1">
      <protection locked="0"/>
    </xf>
    <xf numFmtId="0" fontId="2" fillId="0" borderId="1" xfId="0" applyFont="1" applyFill="1" applyBorder="1" applyProtection="1"/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14" xfId="0" applyFont="1" applyFill="1" applyBorder="1" applyAlignment="1" applyProtection="1">
      <alignment horizontal="center" vertical="top" wrapText="1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</xf>
    <xf numFmtId="0" fontId="2" fillId="3" borderId="8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164" fontId="2" fillId="0" borderId="2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3" borderId="5" xfId="0" applyFont="1" applyFill="1" applyBorder="1" applyProtection="1"/>
    <xf numFmtId="0" fontId="2" fillId="3" borderId="8" xfId="0" applyFont="1" applyFill="1" applyBorder="1" applyProtection="1"/>
    <xf numFmtId="0" fontId="2" fillId="3" borderId="3" xfId="0" applyFont="1" applyFill="1" applyBorder="1" applyProtection="1"/>
    <xf numFmtId="0" fontId="2" fillId="0" borderId="7" xfId="0" applyFont="1" applyFill="1" applyBorder="1" applyProtection="1"/>
    <xf numFmtId="0" fontId="2" fillId="0" borderId="21" xfId="0" applyFont="1" applyFill="1" applyBorder="1" applyProtection="1"/>
    <xf numFmtId="0" fontId="0" fillId="0" borderId="0" xfId="0" applyFont="1" applyBorder="1" applyProtection="1"/>
    <xf numFmtId="0" fontId="0" fillId="3" borderId="1" xfId="0" applyFont="1" applyFill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3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1" xfId="0" applyFont="1" applyBorder="1" applyProtection="1"/>
    <xf numFmtId="0" fontId="0" fillId="0" borderId="7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1</xdr:row>
      <xdr:rowOff>0</xdr:rowOff>
    </xdr:from>
    <xdr:to>
      <xdr:col>7</xdr:col>
      <xdr:colOff>342900</xdr:colOff>
      <xdr:row>5</xdr:row>
      <xdr:rowOff>3175</xdr:rowOff>
    </xdr:to>
    <xdr:pic>
      <xdr:nvPicPr>
        <xdr:cNvPr id="2" name="Picture 1" descr="http://www.leeds.anglican.org/sites/default/files/smalllogo40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0025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Normal="100" workbookViewId="0">
      <selection activeCell="G31" sqref="G31"/>
    </sheetView>
  </sheetViews>
  <sheetFormatPr defaultColWidth="9.140625" defaultRowHeight="15" x14ac:dyDescent="0.25"/>
  <cols>
    <col min="1" max="1" width="41" style="2" customWidth="1"/>
    <col min="2" max="2" width="3.7109375" style="2" customWidth="1"/>
    <col min="3" max="3" width="10" style="2" customWidth="1"/>
    <col min="4" max="4" width="5.28515625" style="2" customWidth="1"/>
    <col min="5" max="5" width="13.28515625" style="2" customWidth="1"/>
    <col min="6" max="6" width="14" style="2" customWidth="1"/>
    <col min="7" max="7" width="7.42578125" style="2" customWidth="1"/>
    <col min="8" max="8" width="9.5703125" style="2" customWidth="1"/>
    <col min="9" max="9" width="3.7109375" style="2" customWidth="1"/>
    <col min="10" max="10" width="9.7109375" style="2" customWidth="1"/>
    <col min="11" max="16384" width="9.140625" style="2"/>
  </cols>
  <sheetData>
    <row r="1" spans="1:10" ht="18.75" x14ac:dyDescent="0.3">
      <c r="A1" s="44" t="s">
        <v>57</v>
      </c>
    </row>
    <row r="2" spans="1:10" x14ac:dyDescent="0.25">
      <c r="A2" s="2" t="s">
        <v>29</v>
      </c>
    </row>
    <row r="3" spans="1:10" x14ac:dyDescent="0.25">
      <c r="A3" s="2" t="s">
        <v>30</v>
      </c>
    </row>
    <row r="4" spans="1:10" x14ac:dyDescent="0.25">
      <c r="A4" s="2" t="s">
        <v>31</v>
      </c>
    </row>
    <row r="5" spans="1:10" x14ac:dyDescent="0.25">
      <c r="A5" s="2" t="s">
        <v>32</v>
      </c>
    </row>
    <row r="6" spans="1:10" x14ac:dyDescent="0.25">
      <c r="A6" s="2" t="s">
        <v>58</v>
      </c>
    </row>
    <row r="7" spans="1:10" x14ac:dyDescent="0.25">
      <c r="A7" s="46" t="s">
        <v>59</v>
      </c>
    </row>
    <row r="10" spans="1:10" x14ac:dyDescent="0.25">
      <c r="A10" s="27" t="s">
        <v>45</v>
      </c>
      <c r="B10" s="90"/>
      <c r="C10" s="91"/>
      <c r="D10" s="91"/>
      <c r="E10" s="92"/>
      <c r="F10" s="93" t="s">
        <v>35</v>
      </c>
      <c r="G10" s="94"/>
      <c r="H10" s="90"/>
      <c r="I10" s="91"/>
      <c r="J10" s="92"/>
    </row>
    <row r="11" spans="1:10" x14ac:dyDescent="0.25">
      <c r="A11" s="3" t="s">
        <v>0</v>
      </c>
      <c r="B11" s="95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99" t="s">
        <v>24</v>
      </c>
      <c r="B12" s="95"/>
      <c r="C12" s="72"/>
      <c r="D12" s="72"/>
      <c r="E12" s="72"/>
      <c r="F12" s="72"/>
      <c r="G12" s="72"/>
      <c r="H12" s="72"/>
      <c r="I12" s="72"/>
      <c r="J12" s="72"/>
    </row>
    <row r="13" spans="1:10" x14ac:dyDescent="0.25">
      <c r="A13" s="100"/>
      <c r="B13" s="95"/>
      <c r="C13" s="72"/>
      <c r="D13" s="72"/>
      <c r="E13" s="72"/>
      <c r="F13" s="72"/>
      <c r="G13" s="72"/>
      <c r="H13" s="72"/>
      <c r="I13" s="72"/>
      <c r="J13" s="72"/>
    </row>
    <row r="14" spans="1:10" x14ac:dyDescent="0.25">
      <c r="A14" s="3" t="s">
        <v>25</v>
      </c>
      <c r="B14" s="42"/>
      <c r="C14" s="43"/>
      <c r="D14" s="43"/>
      <c r="E14" s="51" t="str">
        <f>IF(OR(ISBLANK(B14),ISBLANK(C14),ISBLANK(D14)),"Please enter the date using the 3 drop down boxes","")</f>
        <v>Please enter the date using the 3 drop down boxes</v>
      </c>
      <c r="F14" s="52"/>
      <c r="G14" s="52"/>
      <c r="H14" s="52"/>
      <c r="I14" s="52"/>
      <c r="J14" s="53"/>
    </row>
    <row r="15" spans="1:10" ht="15.75" thickBot="1" x14ac:dyDescent="0.3">
      <c r="A15" s="3" t="s">
        <v>1</v>
      </c>
      <c r="B15" s="96"/>
      <c r="C15" s="72"/>
      <c r="D15" s="72"/>
      <c r="E15" s="72"/>
      <c r="F15" s="72"/>
      <c r="G15" s="72"/>
      <c r="H15" s="72"/>
      <c r="I15" s="72"/>
      <c r="J15" s="72"/>
    </row>
    <row r="16" spans="1:10" ht="15.75" thickBot="1" x14ac:dyDescent="0.3">
      <c r="A16" s="4" t="s">
        <v>36</v>
      </c>
      <c r="B16" s="24"/>
      <c r="C16" s="41" t="s">
        <v>38</v>
      </c>
      <c r="D16" s="54" t="str">
        <f>IF(COUNTIF($B$16:$B$17,"Yes")&gt;1,"Please only enter yes in one box",IF(COUNTIF($B$16:$B$17,"Yes")=0,"Please enter yes in one of the boxes",""))</f>
        <v>Please enter yes in one of the boxes</v>
      </c>
      <c r="E16" s="55"/>
      <c r="F16" s="55"/>
      <c r="G16" s="55"/>
      <c r="H16" s="55"/>
      <c r="I16" s="55"/>
      <c r="J16" s="56"/>
    </row>
    <row r="17" spans="1:11" ht="15.75" thickBot="1" x14ac:dyDescent="0.3">
      <c r="A17" s="26" t="s">
        <v>37</v>
      </c>
      <c r="B17" s="24"/>
      <c r="C17" s="40" t="s">
        <v>38</v>
      </c>
      <c r="D17" s="57"/>
      <c r="E17" s="58"/>
      <c r="F17" s="58"/>
      <c r="G17" s="58"/>
      <c r="H17" s="58"/>
      <c r="I17" s="58"/>
      <c r="J17" s="59"/>
    </row>
    <row r="18" spans="1:11" x14ac:dyDescent="0.25">
      <c r="A18" s="3" t="s">
        <v>3</v>
      </c>
      <c r="B18" s="97"/>
      <c r="C18" s="72"/>
      <c r="D18" s="72"/>
      <c r="E18" s="72"/>
      <c r="F18" s="72"/>
      <c r="G18" s="72"/>
      <c r="H18" s="72"/>
      <c r="I18" s="72"/>
      <c r="J18" s="72"/>
    </row>
    <row r="20" spans="1:11" x14ac:dyDescent="0.25">
      <c r="A20" s="89" t="s">
        <v>4</v>
      </c>
      <c r="B20" s="89"/>
      <c r="C20" s="89" t="s">
        <v>5</v>
      </c>
      <c r="D20" s="89"/>
    </row>
    <row r="21" spans="1:11" x14ac:dyDescent="0.25">
      <c r="A21" s="98" t="s">
        <v>33</v>
      </c>
      <c r="B21" s="98"/>
      <c r="C21" s="65" t="str">
        <f>IF(B16="Yes",H51," ")</f>
        <v xml:space="preserve"> </v>
      </c>
      <c r="D21" s="65"/>
      <c r="K21" s="49"/>
    </row>
    <row r="22" spans="1:11" x14ac:dyDescent="0.25">
      <c r="A22" s="98" t="s">
        <v>7</v>
      </c>
      <c r="B22" s="98"/>
      <c r="C22" s="70" t="str">
        <f>IF(B17="Yes",H51*0.2," ")</f>
        <v xml:space="preserve"> </v>
      </c>
      <c r="D22" s="71"/>
      <c r="K22" s="49"/>
    </row>
    <row r="23" spans="1:11" x14ac:dyDescent="0.25">
      <c r="A23" s="69" t="s">
        <v>6</v>
      </c>
      <c r="B23" s="69"/>
      <c r="C23" s="70" t="str">
        <f>IF(B17="Yes",H51*0.8," ")</f>
        <v xml:space="preserve"> </v>
      </c>
      <c r="D23" s="71"/>
      <c r="K23" s="49"/>
    </row>
    <row r="24" spans="1:11" x14ac:dyDescent="0.25">
      <c r="A24" s="69" t="s">
        <v>8</v>
      </c>
      <c r="B24" s="69"/>
      <c r="C24" s="70">
        <f>J37</f>
        <v>0</v>
      </c>
      <c r="D24" s="71"/>
      <c r="K24" s="49"/>
    </row>
    <row r="25" spans="1:11" x14ac:dyDescent="0.25">
      <c r="A25" s="69" t="s">
        <v>9</v>
      </c>
      <c r="B25" s="69"/>
      <c r="C25" s="70">
        <f>J34+J49</f>
        <v>0</v>
      </c>
      <c r="D25" s="71"/>
      <c r="K25" s="49"/>
    </row>
    <row r="26" spans="1:11" x14ac:dyDescent="0.25">
      <c r="A26" s="69" t="s">
        <v>10</v>
      </c>
      <c r="B26" s="69"/>
      <c r="C26" s="70">
        <f>SUM(C21:D25)</f>
        <v>0</v>
      </c>
      <c r="D26" s="71"/>
      <c r="K26" s="49"/>
    </row>
    <row r="27" spans="1:11" x14ac:dyDescent="0.25">
      <c r="I27" s="50"/>
      <c r="J27" s="49"/>
      <c r="K27" s="49"/>
    </row>
    <row r="28" spans="1:11" x14ac:dyDescent="0.25">
      <c r="A28" s="66" t="s">
        <v>11</v>
      </c>
      <c r="B28" s="67"/>
      <c r="C28" s="67"/>
      <c r="D28" s="67"/>
      <c r="E28" s="67"/>
      <c r="F28" s="67"/>
      <c r="G28" s="67"/>
      <c r="H28" s="67"/>
      <c r="I28" s="67"/>
      <c r="J28" s="68"/>
      <c r="K28" s="50"/>
    </row>
    <row r="29" spans="1:11" ht="15.75" thickBot="1" x14ac:dyDescent="0.3">
      <c r="A29" s="34"/>
      <c r="B29" s="35"/>
      <c r="C29" s="35"/>
      <c r="D29" s="35"/>
      <c r="E29" s="35"/>
      <c r="F29" s="35"/>
      <c r="G29" s="47" t="s">
        <v>38</v>
      </c>
      <c r="H29" s="35" t="s">
        <v>12</v>
      </c>
      <c r="I29" s="35"/>
      <c r="J29" s="30" t="s">
        <v>13</v>
      </c>
    </row>
    <row r="30" spans="1:11" ht="15.75" thickBot="1" x14ac:dyDescent="0.3">
      <c r="A30" s="63" t="s">
        <v>26</v>
      </c>
      <c r="B30" s="63"/>
      <c r="C30" s="63"/>
      <c r="D30" s="63"/>
      <c r="E30" s="63"/>
      <c r="F30" s="64"/>
      <c r="G30" s="24"/>
      <c r="H30" s="32" t="str">
        <f>IF(AND($D$16&lt;&gt;"Please only enter yes in one box",$G30="Yes",$D$16&lt;&gt;"Please enter yes in one of the boxes"),IF($D$14=2024,'Fees Data 2024'!H1,IF($D$14=2023,'Fees Data 2023'!H1,"")),"")</f>
        <v/>
      </c>
      <c r="I30" s="6"/>
      <c r="J30" s="33" t="str">
        <f>IF(AND($D$16&lt;&gt;"Please only enter yes in one box",$G30="Yes",$D$16&lt;&gt;"Please enter yes in one of the boxes"),IF($D$14=2024,'Fees Data 2024'!J1,IF($D$14=2023,'Fees Data 2023'!J1,"")),"")</f>
        <v/>
      </c>
    </row>
    <row r="31" spans="1:11" ht="15.75" customHeight="1" thickBot="1" x14ac:dyDescent="0.3">
      <c r="A31" s="63" t="s">
        <v>27</v>
      </c>
      <c r="B31" s="63"/>
      <c r="C31" s="63"/>
      <c r="D31" s="63"/>
      <c r="E31" s="63"/>
      <c r="F31" s="64"/>
      <c r="G31" s="24"/>
      <c r="H31" s="32" t="str">
        <f>IF(AND($D$16&lt;&gt;"Please only enter yes in one box",$G31="Yes",$D$16&lt;&gt;"Please enter yes in one of the boxes"),IF($D$14=2024,'Fees Data 2024'!H2,IF($D$14=2023,'Fees Data 2023'!H2,"")),"")</f>
        <v/>
      </c>
      <c r="I31" s="6"/>
      <c r="J31" s="33" t="str">
        <f>IF(AND($D$16&lt;&gt;"Please only enter yes in one box",$G31="Yes",$D$16&lt;&gt;"Please enter yes in one of the boxes"),IF($D$14=2024,'Fees Data 2024'!J2,IF($D$14=2023,'Fees Data 2023'!J2,"")),"")</f>
        <v/>
      </c>
    </row>
    <row r="32" spans="1:11" ht="15.75" thickBot="1" x14ac:dyDescent="0.3">
      <c r="A32" s="63" t="s">
        <v>28</v>
      </c>
      <c r="B32" s="63"/>
      <c r="C32" s="63"/>
      <c r="D32" s="63"/>
      <c r="E32" s="63"/>
      <c r="F32" s="64"/>
      <c r="G32" s="24"/>
      <c r="H32" s="32" t="str">
        <f>IF(AND($D$16&lt;&gt;"Please only enter yes in one box",$G32="Yes",$D$16&lt;&gt;"Please enter yes in one of the boxes"),IF($D$14=2024,'Fees Data 2024'!H3,IF($D$14=2023,'Fees Data 2023'!H3,"")),"")</f>
        <v/>
      </c>
      <c r="I32" s="6"/>
      <c r="J32" s="33" t="str">
        <f>IF(AND($D$16&lt;&gt;"Please only enter yes in one box",$G32="Yes",$D$16&lt;&gt;"Please enter yes in one of the boxes"),IF($D$14=2024,'Fees Data 2024'!J3,IF($D$14=2023,'Fees Data 2023'!J3,"")),"")</f>
        <v/>
      </c>
    </row>
    <row r="33" spans="1:11" s="11" customFormat="1" x14ac:dyDescent="0.25">
      <c r="A33" s="78" t="s">
        <v>19</v>
      </c>
      <c r="B33" s="79"/>
      <c r="C33" s="79"/>
      <c r="D33" s="79"/>
      <c r="E33" s="79"/>
      <c r="F33" s="79"/>
      <c r="G33" s="7"/>
      <c r="H33" s="8">
        <f>SUM(H30:H32)</f>
        <v>0</v>
      </c>
      <c r="I33" s="31"/>
      <c r="J33" s="10"/>
      <c r="K33" s="2"/>
    </row>
    <row r="34" spans="1:11" s="11" customFormat="1" ht="15.75" thickBot="1" x14ac:dyDescent="0.3">
      <c r="A34" s="78" t="s">
        <v>20</v>
      </c>
      <c r="B34" s="79"/>
      <c r="C34" s="79"/>
      <c r="D34" s="80"/>
      <c r="E34" s="80"/>
      <c r="F34" s="79"/>
      <c r="G34" s="7"/>
      <c r="H34" s="10"/>
      <c r="I34" s="9"/>
      <c r="J34" s="8">
        <f>SUM(J30:J32)</f>
        <v>0</v>
      </c>
    </row>
    <row r="35" spans="1:11" ht="15" customHeight="1" thickBot="1" x14ac:dyDescent="0.3">
      <c r="A35" s="37" t="s">
        <v>14</v>
      </c>
      <c r="B35" s="12"/>
      <c r="C35" s="12"/>
      <c r="D35" s="74" t="s">
        <v>15</v>
      </c>
      <c r="E35" s="75"/>
      <c r="F35" s="13"/>
      <c r="G35" s="14"/>
      <c r="H35" s="5"/>
      <c r="I35" s="5"/>
      <c r="J35" s="28"/>
      <c r="K35" s="11"/>
    </row>
    <row r="36" spans="1:11" x14ac:dyDescent="0.25">
      <c r="A36" s="38"/>
      <c r="B36" s="12"/>
      <c r="C36" s="12"/>
      <c r="D36" s="76"/>
      <c r="E36" s="77"/>
      <c r="F36" s="13"/>
      <c r="G36" s="14"/>
      <c r="H36" s="5"/>
      <c r="I36" s="5"/>
      <c r="J36" s="30"/>
    </row>
    <row r="37" spans="1:11" x14ac:dyDescent="0.25">
      <c r="A37" s="15" t="s">
        <v>21</v>
      </c>
      <c r="B37" s="16"/>
      <c r="C37" s="16"/>
      <c r="D37" s="16"/>
      <c r="E37" s="16"/>
      <c r="F37" s="17"/>
      <c r="G37" s="16"/>
      <c r="H37" s="16"/>
      <c r="I37" s="18"/>
      <c r="J37" s="19">
        <f>D36*0.45</f>
        <v>0</v>
      </c>
    </row>
    <row r="38" spans="1:11" x14ac:dyDescent="0.25">
      <c r="A38" s="39"/>
      <c r="B38" s="5"/>
      <c r="C38" s="5"/>
      <c r="D38" s="5"/>
      <c r="E38" s="5"/>
      <c r="F38" s="20"/>
      <c r="G38" s="5"/>
      <c r="H38" s="5"/>
      <c r="I38" s="5"/>
      <c r="J38" s="18"/>
    </row>
    <row r="39" spans="1:11" x14ac:dyDescent="0.25">
      <c r="A39" s="21" t="s">
        <v>16</v>
      </c>
      <c r="B39" s="83"/>
      <c r="C39" s="84"/>
      <c r="D39" s="84"/>
      <c r="E39" s="84"/>
      <c r="F39" s="84"/>
      <c r="G39" s="84"/>
      <c r="H39" s="84"/>
      <c r="I39" s="84"/>
      <c r="J39" s="85"/>
    </row>
    <row r="40" spans="1:11" x14ac:dyDescent="0.25">
      <c r="A40" s="3" t="s">
        <v>17</v>
      </c>
      <c r="B40" s="72"/>
      <c r="C40" s="72"/>
      <c r="D40" s="72"/>
      <c r="E40" s="72"/>
      <c r="F40" s="72"/>
      <c r="G40" s="72"/>
      <c r="H40" s="72"/>
      <c r="I40" s="72"/>
      <c r="J40" s="25"/>
    </row>
    <row r="41" spans="1:11" x14ac:dyDescent="0.25">
      <c r="A41" s="3" t="s">
        <v>18</v>
      </c>
      <c r="B41" s="72"/>
      <c r="C41" s="72"/>
      <c r="D41" s="72"/>
      <c r="E41" s="72"/>
      <c r="F41" s="72"/>
      <c r="G41" s="72"/>
      <c r="H41" s="72"/>
      <c r="I41" s="72"/>
      <c r="J41" s="25"/>
    </row>
    <row r="42" spans="1:11" x14ac:dyDescent="0.25">
      <c r="A42" s="3" t="s">
        <v>39</v>
      </c>
      <c r="B42" s="72"/>
      <c r="C42" s="72"/>
      <c r="D42" s="72"/>
      <c r="E42" s="72"/>
      <c r="F42" s="72"/>
      <c r="G42" s="72"/>
      <c r="H42" s="72"/>
      <c r="I42" s="72"/>
      <c r="J42" s="25"/>
    </row>
    <row r="43" spans="1:11" x14ac:dyDescent="0.25">
      <c r="A43" s="3" t="s">
        <v>40</v>
      </c>
      <c r="B43" s="72"/>
      <c r="C43" s="72"/>
      <c r="D43" s="72"/>
      <c r="E43" s="72"/>
      <c r="F43" s="72"/>
      <c r="G43" s="72"/>
      <c r="H43" s="72"/>
      <c r="I43" s="72"/>
      <c r="J43" s="25"/>
    </row>
    <row r="44" spans="1:11" x14ac:dyDescent="0.25">
      <c r="A44" s="3" t="s">
        <v>41</v>
      </c>
      <c r="B44" s="72"/>
      <c r="C44" s="72"/>
      <c r="D44" s="72"/>
      <c r="E44" s="72"/>
      <c r="F44" s="72"/>
      <c r="G44" s="72"/>
      <c r="H44" s="72"/>
      <c r="I44" s="72"/>
      <c r="J44" s="25"/>
    </row>
    <row r="45" spans="1:11" x14ac:dyDescent="0.25">
      <c r="A45" s="3" t="s">
        <v>42</v>
      </c>
      <c r="B45" s="72"/>
      <c r="C45" s="72"/>
      <c r="D45" s="72"/>
      <c r="E45" s="72"/>
      <c r="F45" s="72"/>
      <c r="G45" s="72"/>
      <c r="H45" s="72"/>
      <c r="I45" s="72"/>
      <c r="J45" s="25"/>
    </row>
    <row r="46" spans="1:11" x14ac:dyDescent="0.25">
      <c r="A46" s="27" t="s">
        <v>43</v>
      </c>
      <c r="B46" s="72"/>
      <c r="C46" s="72"/>
      <c r="D46" s="72"/>
      <c r="E46" s="72"/>
      <c r="F46" s="72"/>
      <c r="G46" s="72"/>
      <c r="H46" s="72"/>
      <c r="I46" s="72"/>
      <c r="J46" s="25"/>
    </row>
    <row r="47" spans="1:11" x14ac:dyDescent="0.25">
      <c r="A47" s="27" t="s">
        <v>43</v>
      </c>
      <c r="B47" s="72"/>
      <c r="C47" s="72"/>
      <c r="D47" s="72"/>
      <c r="E47" s="72"/>
      <c r="F47" s="72"/>
      <c r="G47" s="72"/>
      <c r="H47" s="72"/>
      <c r="I47" s="72"/>
      <c r="J47" s="25"/>
    </row>
    <row r="48" spans="1:11" x14ac:dyDescent="0.25">
      <c r="A48" s="27" t="s">
        <v>43</v>
      </c>
      <c r="B48" s="72"/>
      <c r="C48" s="72"/>
      <c r="D48" s="72"/>
      <c r="E48" s="72"/>
      <c r="F48" s="72"/>
      <c r="G48" s="72"/>
      <c r="H48" s="72"/>
      <c r="I48" s="72"/>
      <c r="J48" s="25"/>
    </row>
    <row r="49" spans="1:11" x14ac:dyDescent="0.25">
      <c r="A49" s="21" t="s">
        <v>22</v>
      </c>
      <c r="B49" s="89"/>
      <c r="C49" s="89"/>
      <c r="D49" s="89"/>
      <c r="E49" s="89"/>
      <c r="F49" s="89"/>
      <c r="G49" s="89"/>
      <c r="H49" s="89"/>
      <c r="I49" s="89"/>
      <c r="J49" s="22">
        <f>SUM(J40:J48)</f>
        <v>0</v>
      </c>
    </row>
    <row r="50" spans="1:11" x14ac:dyDescent="0.25">
      <c r="A50" s="5"/>
      <c r="B50" s="5"/>
      <c r="C50" s="5"/>
      <c r="D50" s="5"/>
      <c r="E50" s="5"/>
      <c r="F50" s="20"/>
      <c r="G50" s="5"/>
      <c r="H50" s="5"/>
      <c r="I50" s="5"/>
      <c r="J50" s="28"/>
    </row>
    <row r="51" spans="1:11" s="11" customFormat="1" x14ac:dyDescent="0.25">
      <c r="A51" s="73" t="s">
        <v>56</v>
      </c>
      <c r="B51" s="73"/>
      <c r="C51" s="73"/>
      <c r="D51" s="73"/>
      <c r="E51" s="73"/>
      <c r="F51" s="73"/>
      <c r="G51" s="73"/>
      <c r="H51" s="45">
        <f>H33</f>
        <v>0</v>
      </c>
      <c r="I51" s="21"/>
      <c r="J51" s="21"/>
      <c r="K51" s="2"/>
    </row>
    <row r="52" spans="1:11" s="11" customFormat="1" x14ac:dyDescent="0.25">
      <c r="A52" s="60" t="s">
        <v>61</v>
      </c>
      <c r="B52" s="61"/>
      <c r="C52" s="61"/>
      <c r="D52" s="61"/>
      <c r="E52" s="61"/>
      <c r="F52" s="61"/>
      <c r="G52" s="62"/>
      <c r="H52" s="45"/>
      <c r="I52" s="21"/>
      <c r="J52" s="48">
        <f>J37</f>
        <v>0</v>
      </c>
      <c r="K52" s="2"/>
    </row>
    <row r="53" spans="1:11" s="11" customFormat="1" x14ac:dyDescent="0.25">
      <c r="A53" s="86" t="s">
        <v>60</v>
      </c>
      <c r="B53" s="86"/>
      <c r="C53" s="86"/>
      <c r="D53" s="86"/>
      <c r="E53" s="86"/>
      <c r="F53" s="86"/>
      <c r="G53" s="87"/>
      <c r="H53" s="21"/>
      <c r="I53" s="21"/>
      <c r="J53" s="29">
        <f>J34+J49</f>
        <v>0</v>
      </c>
    </row>
    <row r="54" spans="1:11" x14ac:dyDescent="0.25">
      <c r="A54" s="83" t="s">
        <v>23</v>
      </c>
      <c r="B54" s="84"/>
      <c r="C54" s="84"/>
      <c r="D54" s="84"/>
      <c r="E54" s="84"/>
      <c r="F54" s="84"/>
      <c r="G54" s="85"/>
      <c r="H54" s="81">
        <f>SUM(H51:J53)</f>
        <v>0</v>
      </c>
      <c r="I54" s="82"/>
      <c r="J54" s="82"/>
      <c r="K54" s="11"/>
    </row>
    <row r="55" spans="1:11" x14ac:dyDescent="0.25">
      <c r="B55" s="88"/>
      <c r="C55" s="88"/>
      <c r="D55" s="88"/>
      <c r="F55" s="23"/>
    </row>
    <row r="56" spans="1:11" x14ac:dyDescent="0.25">
      <c r="B56" s="36"/>
      <c r="C56" s="36"/>
      <c r="D56" s="36"/>
      <c r="F56" s="23"/>
    </row>
    <row r="57" spans="1:11" x14ac:dyDescent="0.25">
      <c r="B57" s="36"/>
      <c r="C57" s="36"/>
      <c r="D57" s="36"/>
      <c r="F57" s="23"/>
    </row>
    <row r="58" spans="1:11" x14ac:dyDescent="0.25">
      <c r="F58" s="23"/>
    </row>
    <row r="59" spans="1:11" x14ac:dyDescent="0.25">
      <c r="F59" s="23"/>
    </row>
    <row r="60" spans="1:11" x14ac:dyDescent="0.25">
      <c r="F60" s="23"/>
    </row>
    <row r="61" spans="1:11" x14ac:dyDescent="0.25">
      <c r="F61" s="23"/>
    </row>
    <row r="62" spans="1:11" x14ac:dyDescent="0.25">
      <c r="F62" s="23"/>
    </row>
    <row r="63" spans="1:11" x14ac:dyDescent="0.25">
      <c r="F63" s="23"/>
    </row>
    <row r="64" spans="1:11" x14ac:dyDescent="0.25">
      <c r="F64" s="23"/>
    </row>
    <row r="65" spans="6:6" x14ac:dyDescent="0.25">
      <c r="F65" s="23"/>
    </row>
  </sheetData>
  <sheetProtection algorithmName="SHA-512" hashValue="SiIlxtz/OTPf5G9VVKLJAQqc1Yh2XioJzRZGd9/nDo4j7pf7ZpXmVNJP9ploW7C6ynntWVsT8NpjTu25cy0/PA==" saltValue="evX6/ESBiOKtiE7ZV67+EA==" spinCount="100000" sheet="1" selectLockedCells="1"/>
  <mergeCells count="50"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  <mergeCell ref="B55:D55"/>
    <mergeCell ref="B46:I46"/>
    <mergeCell ref="B47:I47"/>
    <mergeCell ref="B48:I48"/>
    <mergeCell ref="B49:I49"/>
    <mergeCell ref="D35:E35"/>
    <mergeCell ref="D36:E36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</mergeCells>
  <conditionalFormatting sqref="D16:J17">
    <cfRule type="cellIs" dxfId="3" priority="1" operator="equal">
      <formula>"Please enter yes in one of the boxes"</formula>
    </cfRule>
    <cfRule type="cellIs" dxfId="2" priority="2" operator="equal">
      <formula>"Please only enter yes in one box"</formula>
    </cfRule>
    <cfRule type="cellIs" dxfId="1" priority="4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hyperlinks>
    <hyperlink ref="A7" r:id="rId1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Please enter either yes or no from the dropdown list">
          <x14:formula1>
            <xm:f>Sheet2!$A$2:$A$3</xm:f>
          </x14:formula1>
          <xm:sqref>B16:B17 G30:G32</xm:sqref>
        </x14:dataValidation>
        <x14:dataValidation type="list" allowBlank="1" showInputMessage="1" showErrorMessage="1">
          <x14:formula1>
            <xm:f>Date!$A$1:$A$31</xm:f>
          </x14:formula1>
          <xm:sqref>B14</xm:sqref>
        </x14:dataValidation>
        <x14:dataValidation type="list" allowBlank="1" showInputMessage="1" showErrorMessage="1">
          <x14:formula1>
            <xm:f>Date!$C$1:$C$2</xm:f>
          </x14:formula1>
          <xm:sqref>D14</xm:sqref>
        </x14:dataValidation>
        <x14:dataValidation type="list" allowBlank="1" showInputMessage="1" showErrorMessage="1">
          <x14:formula1>
            <xm:f>Date!$B$1:$B$12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2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workbookViewId="0">
      <selection sqref="A1:XFD1048576"/>
    </sheetView>
  </sheetViews>
  <sheetFormatPr defaultRowHeight="15" x14ac:dyDescent="0.25"/>
  <sheetData>
    <row r="1" spans="1:21" x14ac:dyDescent="0.25">
      <c r="A1" t="s">
        <v>26</v>
      </c>
      <c r="H1" s="1">
        <v>0</v>
      </c>
      <c r="J1" s="1">
        <v>32</v>
      </c>
      <c r="S1" s="1"/>
      <c r="U1" s="1"/>
    </row>
    <row r="2" spans="1:21" x14ac:dyDescent="0.25">
      <c r="A2" t="s">
        <v>27</v>
      </c>
      <c r="H2" s="1">
        <v>0</v>
      </c>
      <c r="J2" s="1">
        <v>16</v>
      </c>
      <c r="S2" s="1"/>
      <c r="U2" s="1"/>
    </row>
    <row r="3" spans="1:21" x14ac:dyDescent="0.25">
      <c r="A3" t="s">
        <v>28</v>
      </c>
      <c r="H3" s="1">
        <v>218</v>
      </c>
      <c r="J3" s="1">
        <v>262</v>
      </c>
      <c r="S3" s="1"/>
      <c r="U3" s="1"/>
    </row>
    <row r="4" spans="1:21" x14ac:dyDescent="0.25">
      <c r="A4" t="s">
        <v>44</v>
      </c>
      <c r="H4" s="1">
        <v>0</v>
      </c>
      <c r="J4" s="1">
        <v>11</v>
      </c>
      <c r="S4" s="1"/>
      <c r="U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sqref="A1:J3"/>
    </sheetView>
  </sheetViews>
  <sheetFormatPr defaultRowHeight="15" x14ac:dyDescent="0.25"/>
  <sheetData>
    <row r="1" spans="1:21" x14ac:dyDescent="0.25">
      <c r="A1" t="s">
        <v>26</v>
      </c>
      <c r="H1" s="1">
        <v>0</v>
      </c>
      <c r="J1" s="1">
        <v>34</v>
      </c>
      <c r="S1" s="1"/>
      <c r="U1" s="1"/>
    </row>
    <row r="2" spans="1:21" x14ac:dyDescent="0.25">
      <c r="A2" t="s">
        <v>27</v>
      </c>
      <c r="H2" s="1">
        <v>0</v>
      </c>
      <c r="J2" s="1">
        <v>17</v>
      </c>
      <c r="S2" s="1"/>
      <c r="U2" s="1"/>
    </row>
    <row r="3" spans="1:21" x14ac:dyDescent="0.25">
      <c r="A3" t="s">
        <v>28</v>
      </c>
      <c r="H3" s="1">
        <v>229</v>
      </c>
      <c r="J3" s="1">
        <v>276</v>
      </c>
      <c r="S3" s="1"/>
      <c r="U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K3" sqref="K3"/>
    </sheetView>
  </sheetViews>
  <sheetFormatPr defaultRowHeight="15" x14ac:dyDescent="0.25"/>
  <sheetData>
    <row r="1" spans="1:10" x14ac:dyDescent="0.25">
      <c r="A1" t="s">
        <v>26</v>
      </c>
      <c r="H1" s="1">
        <v>0</v>
      </c>
      <c r="J1" s="1">
        <v>36</v>
      </c>
    </row>
    <row r="2" spans="1:10" x14ac:dyDescent="0.25">
      <c r="A2" t="s">
        <v>27</v>
      </c>
      <c r="H2" s="1">
        <v>0</v>
      </c>
      <c r="J2" s="1">
        <v>18</v>
      </c>
    </row>
    <row r="3" spans="1:10" x14ac:dyDescent="0.25">
      <c r="A3" t="s">
        <v>28</v>
      </c>
      <c r="H3" s="1">
        <v>241</v>
      </c>
      <c r="J3" s="1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0" sqref="B10"/>
    </sheetView>
  </sheetViews>
  <sheetFormatPr defaultRowHeight="15" x14ac:dyDescent="0.25"/>
  <sheetData>
    <row r="1" spans="1:3" x14ac:dyDescent="0.25">
      <c r="A1">
        <v>1</v>
      </c>
      <c r="B1" t="s">
        <v>46</v>
      </c>
      <c r="C1">
        <v>2023</v>
      </c>
    </row>
    <row r="2" spans="1:3" x14ac:dyDescent="0.25">
      <c r="A2">
        <v>2</v>
      </c>
      <c r="B2" t="s">
        <v>47</v>
      </c>
      <c r="C2">
        <v>2024</v>
      </c>
    </row>
    <row r="3" spans="1:3" x14ac:dyDescent="0.25">
      <c r="A3">
        <v>3</v>
      </c>
      <c r="B3" t="s">
        <v>48</v>
      </c>
    </row>
    <row r="4" spans="1:3" x14ac:dyDescent="0.25">
      <c r="A4">
        <v>4</v>
      </c>
      <c r="B4" t="s">
        <v>49</v>
      </c>
    </row>
    <row r="5" spans="1:3" x14ac:dyDescent="0.25">
      <c r="A5">
        <v>5</v>
      </c>
      <c r="B5" t="s">
        <v>50</v>
      </c>
    </row>
    <row r="6" spans="1:3" x14ac:dyDescent="0.25">
      <c r="A6">
        <v>6</v>
      </c>
      <c r="B6" t="s">
        <v>51</v>
      </c>
    </row>
    <row r="7" spans="1:3" x14ac:dyDescent="0.25">
      <c r="A7">
        <v>7</v>
      </c>
      <c r="B7" t="s">
        <v>52</v>
      </c>
    </row>
    <row r="8" spans="1:3" x14ac:dyDescent="0.25">
      <c r="A8">
        <v>8</v>
      </c>
      <c r="B8" t="s">
        <v>62</v>
      </c>
    </row>
    <row r="9" spans="1:3" x14ac:dyDescent="0.25">
      <c r="A9">
        <v>9</v>
      </c>
      <c r="B9" t="s">
        <v>63</v>
      </c>
    </row>
    <row r="10" spans="1:3" x14ac:dyDescent="0.25">
      <c r="A10">
        <v>10</v>
      </c>
      <c r="B10" t="s">
        <v>53</v>
      </c>
    </row>
    <row r="11" spans="1:3" x14ac:dyDescent="0.25">
      <c r="A11">
        <v>11</v>
      </c>
      <c r="B11" t="s">
        <v>54</v>
      </c>
    </row>
    <row r="12" spans="1:3" x14ac:dyDescent="0.25">
      <c r="A12">
        <v>12</v>
      </c>
      <c r="B12" t="s">
        <v>55</v>
      </c>
    </row>
    <row r="13" spans="1:3" x14ac:dyDescent="0.25">
      <c r="A13">
        <v>13</v>
      </c>
    </row>
    <row r="14" spans="1:3" x14ac:dyDescent="0.25">
      <c r="A14">
        <v>14</v>
      </c>
    </row>
    <row r="15" spans="1:3" x14ac:dyDescent="0.25">
      <c r="A15">
        <v>15</v>
      </c>
    </row>
    <row r="16" spans="1:3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</vt:lpstr>
      <vt:lpstr>Sheet2</vt:lpstr>
      <vt:lpstr>Fees Data 2022</vt:lpstr>
      <vt:lpstr>Fees Data 2023</vt:lpstr>
      <vt:lpstr>Fees Data 2024</vt:lpstr>
      <vt:lpstr>Date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Jordan Clark</cp:lastModifiedBy>
  <cp:lastPrinted>2019-11-13T14:07:32Z</cp:lastPrinted>
  <dcterms:created xsi:type="dcterms:W3CDTF">2016-05-19T08:04:31Z</dcterms:created>
  <dcterms:modified xsi:type="dcterms:W3CDTF">2023-12-11T14:29:08Z</dcterms:modified>
</cp:coreProperties>
</file>