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208" documentId="8_{172C2C32-4706-4A86-80D3-7163E84A1E6A}" xr6:coauthVersionLast="47" xr6:coauthVersionMax="47" xr10:uidLastSave="{EC58ED80-0D83-442C-BBD6-728E6C4720FA}"/>
  <workbookProtection workbookAlgorithmName="SHA-512" workbookHashValue="YBujnJ/dwOe0LP7+rYm78Lu02ZEqNUy9xRDuIFk1xwLog7P/9zgtarVcsrtr7phF0KQa1k/DqUDred7pZMrKXw==" workbookSaltValue="QMkBXejo6DGmA7wW5Ej7AA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Fees Data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K74" i="1"/>
  <c r="K73" i="1"/>
  <c r="K72" i="1"/>
  <c r="K71" i="1"/>
  <c r="K70" i="1"/>
  <c r="K69" i="1"/>
  <c r="K68" i="1"/>
  <c r="K67" i="1"/>
  <c r="E74" i="1"/>
  <c r="E73" i="1"/>
  <c r="E72" i="1"/>
  <c r="E71" i="1"/>
  <c r="E70" i="1"/>
  <c r="E69" i="1"/>
  <c r="E68" i="1"/>
  <c r="E67" i="1"/>
  <c r="L31" i="1"/>
  <c r="L30" i="1"/>
  <c r="L29" i="1"/>
  <c r="L28" i="1"/>
  <c r="L27" i="1"/>
  <c r="L26" i="1"/>
  <c r="L25" i="1"/>
  <c r="L24" i="1"/>
  <c r="L22" i="1"/>
  <c r="L21" i="1"/>
  <c r="L20" i="1"/>
  <c r="L19" i="1"/>
  <c r="L18" i="1"/>
  <c r="L17" i="1"/>
  <c r="L16" i="1"/>
  <c r="L15" i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L33" i="1" s="1"/>
  <c r="C3" i="6"/>
  <c r="F19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3" i="6"/>
  <c r="I19" i="6" l="1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E35" i="1" l="1"/>
  <c r="L35" i="1" s="1"/>
  <c r="L36" i="1" l="1"/>
</calcChain>
</file>

<file path=xl/sharedStrings.xml><?xml version="1.0" encoding="utf-8"?>
<sst xmlns="http://schemas.openxmlformats.org/spreadsheetml/2006/main" count="91" uniqueCount="59">
  <si>
    <t>PF4 - Clergy Claim Form 2025/26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</si>
  <si>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</si>
  <si>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</si>
  <si>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</si>
  <si>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</si>
  <si>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</si>
  <si>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</si>
  <si>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Name</t>
  </si>
  <si>
    <t>Address</t>
  </si>
  <si>
    <t>Claim Month</t>
  </si>
  <si>
    <t>Please enter the claim month and year using the 2 drop down boxes</t>
  </si>
  <si>
    <t>Statutory Fees</t>
  </si>
  <si>
    <t>Funeral Service in Church</t>
  </si>
  <si>
    <t>No.</t>
  </si>
  <si>
    <t>Claim</t>
  </si>
  <si>
    <t>Funeral service in church whether before or after burial or cremation</t>
  </si>
  <si>
    <t>Burial in churchyard preceding or following on from service in church</t>
  </si>
  <si>
    <t>Burial of cremated remains in churchyard preceding or following service in church</t>
  </si>
  <si>
    <t>Burial in cemetery or cremation preceding or following service in church</t>
  </si>
  <si>
    <t>Cremation immediately preceding or following service in church</t>
  </si>
  <si>
    <t>Burial of a body in churchyard on separate occasion</t>
  </si>
  <si>
    <t>Burial of cremated remains in churchyard on a separate occasion</t>
  </si>
  <si>
    <t>Burial in cemetery on separate occasion</t>
  </si>
  <si>
    <t>Service (including burial of body) at graveside in churchyard</t>
  </si>
  <si>
    <t>Service (burial or scatering of ashes) at graveside in churchyard</t>
  </si>
  <si>
    <t>Service in crematorium or cemetery</t>
  </si>
  <si>
    <t>Service in funeral directors premises</t>
  </si>
  <si>
    <t>Cremation immediately preceding or following service in Funeral Directors premises</t>
  </si>
  <si>
    <t>Burial of body in churchyard</t>
  </si>
  <si>
    <t>Burial of cremated remains in churchyard</t>
  </si>
  <si>
    <t>Burial of body, or burial or other lawful disposal of cremated remains, in cemetery</t>
  </si>
  <si>
    <t>Marriage</t>
  </si>
  <si>
    <t>Marriage Service</t>
  </si>
  <si>
    <t>Mileage</t>
  </si>
  <si>
    <t>Total miles (see Note 1 below)</t>
  </si>
  <si>
    <t>Total mileage payable at £0.45 per mile</t>
  </si>
  <si>
    <t>TOTAL FEES CLAIMED</t>
  </si>
  <si>
    <t>Bank details (if not previously supplied)</t>
  </si>
  <si>
    <t>Bank Name</t>
  </si>
  <si>
    <t>Sort Code</t>
  </si>
  <si>
    <t>Account Number</t>
  </si>
  <si>
    <t>Account Name</t>
  </si>
  <si>
    <t>Date of Service</t>
  </si>
  <si>
    <t>Parish</t>
  </si>
  <si>
    <t>Where Taken</t>
  </si>
  <si>
    <t>Name of deceased/Wedding couple</t>
  </si>
  <si>
    <t>Total Miles</t>
  </si>
  <si>
    <t>Cremation immediately preceding or following service in FD premises</t>
  </si>
  <si>
    <t>Marriage service</t>
  </si>
  <si>
    <t>Note 1 - Claims for mileage must have been shown on the PF1 form. If not input on PF1, mileage claim will not be paid.</t>
  </si>
  <si>
    <t>DBF</t>
  </si>
  <si>
    <t>PCC</t>
  </si>
  <si>
    <t>Funeral service in church, whether taking place before or after burial or cremation</t>
  </si>
  <si>
    <t>Burial in churchyard preceeding or following on from service in church</t>
  </si>
  <si>
    <t>Burial of cremated remains in churchyard preceeding or following service in church</t>
  </si>
  <si>
    <t>Burial in cemetery or cremation preceeding or following service in church</t>
  </si>
  <si>
    <t>Cremation immediately preceeding or following service in church</t>
  </si>
  <si>
    <t>Cremation immediately preceeding or following service in FD premises</t>
  </si>
  <si>
    <t>Table of current fees claimable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</si>
</sst>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44444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49" fontId="0" fillId="0" borderId="0" xfId="0" applyNumberFormat="1"/>
    <xf numFmtId="164" fontId="0" fillId="0" borderId="0" xfId="0" applyNumberFormat="1"/>
    <xf numFmtId="0" fontId="0" fillId="0" borderId="1" xfId="0" applyBorder="1" applyAlignment="1">
      <alignment vertical="top"/>
    </xf>
    <xf numFmtId="0" fontId="2" fillId="3" borderId="7" xfId="0" applyFont="1" applyFill="1" applyBorder="1"/>
    <xf numFmtId="0" fontId="0" fillId="3" borderId="8" xfId="0" applyFill="1" applyBorder="1"/>
    <xf numFmtId="164" fontId="0" fillId="3" borderId="3" xfId="0" applyNumberFormat="1" applyFill="1" applyBorder="1"/>
    <xf numFmtId="0" fontId="2" fillId="3" borderId="8" xfId="0" applyFont="1" applyFill="1" applyBorder="1"/>
    <xf numFmtId="164" fontId="2" fillId="3" borderId="6" xfId="0" applyNumberFormat="1" applyFont="1" applyFill="1" applyBorder="1"/>
    <xf numFmtId="0" fontId="0" fillId="3" borderId="1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3" fillId="0" borderId="0" xfId="0" applyFont="1"/>
    <xf numFmtId="0" fontId="0" fillId="3" borderId="4" xfId="0" applyFill="1" applyBorder="1" applyAlignment="1">
      <alignment horizontal="right"/>
    </xf>
    <xf numFmtId="0" fontId="0" fillId="3" borderId="1" xfId="0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0" fillId="0" borderId="1" xfId="0" applyBorder="1"/>
    <xf numFmtId="0" fontId="0" fillId="3" borderId="6" xfId="0" applyFill="1" applyBorder="1"/>
    <xf numFmtId="0" fontId="0" fillId="0" borderId="1" xfId="0" applyBorder="1" applyProtection="1">
      <protection locked="0"/>
    </xf>
    <xf numFmtId="3" fontId="2" fillId="3" borderId="6" xfId="0" applyNumberFormat="1" applyFont="1" applyFill="1" applyBorder="1"/>
    <xf numFmtId="164" fontId="2" fillId="3" borderId="3" xfId="0" applyNumberFormat="1" applyFont="1" applyFill="1" applyBorder="1"/>
    <xf numFmtId="0" fontId="0" fillId="3" borderId="3" xfId="0" applyFill="1" applyBorder="1" applyAlignment="1">
      <alignment horizontal="left"/>
    </xf>
    <xf numFmtId="164" fontId="0" fillId="0" borderId="9" xfId="0" applyNumberFormat="1" applyBorder="1"/>
    <xf numFmtId="44" fontId="3" fillId="0" borderId="2" xfId="1" applyFont="1" applyBorder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15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4" fontId="3" fillId="0" borderId="0" xfId="1" applyFont="1" applyBorder="1"/>
    <xf numFmtId="0" fontId="4" fillId="0" borderId="0" xfId="0" applyFont="1"/>
    <xf numFmtId="0" fontId="5" fillId="0" borderId="0" xfId="2" applyProtection="1"/>
    <xf numFmtId="164" fontId="0" fillId="0" borderId="4" xfId="0" applyNumberFormat="1" applyBorder="1"/>
    <xf numFmtId="3" fontId="0" fillId="0" borderId="1" xfId="0" applyNumberFormat="1" applyBorder="1" applyProtection="1">
      <protection locked="0"/>
    </xf>
    <xf numFmtId="0" fontId="0" fillId="3" borderId="0" xfId="0" applyFill="1" applyAlignment="1">
      <alignment horizontal="right"/>
    </xf>
    <xf numFmtId="0" fontId="0" fillId="3" borderId="0" xfId="0" applyFill="1"/>
    <xf numFmtId="3" fontId="0" fillId="3" borderId="8" xfId="0" applyNumberFormat="1" applyFill="1" applyBorder="1"/>
    <xf numFmtId="164" fontId="0" fillId="0" borderId="13" xfId="0" applyNumberFormat="1" applyBorder="1"/>
    <xf numFmtId="164" fontId="0" fillId="0" borderId="7" xfId="0" applyNumberFormat="1" applyBorder="1"/>
    <xf numFmtId="0" fontId="0" fillId="0" borderId="13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0" applyNumberFormat="1" applyBorder="1"/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0" fillId="0" borderId="5" xfId="0" quotePrefix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6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0" xfId="0" applyAlignment="1">
      <alignment wrapText="1"/>
    </xf>
    <xf numFmtId="0" fontId="0" fillId="3" borderId="1" xfId="0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3" xfId="0" applyFont="1" applyFill="1" applyBorder="1"/>
    <xf numFmtId="0" fontId="0" fillId="0" borderId="0" xfId="0" applyAlignment="1">
      <alignment horizontal="left" wrapText="1"/>
    </xf>
    <xf numFmtId="49" fontId="0" fillId="0" borderId="6" xfId="0" applyNumberFormat="1" applyBorder="1"/>
    <xf numFmtId="0" fontId="0" fillId="0" borderId="6" xfId="0" applyBorder="1"/>
    <xf numFmtId="0" fontId="0" fillId="0" borderId="3" xfId="0" applyBorder="1"/>
    <xf numFmtId="0" fontId="0" fillId="0" borderId="0" xfId="0"/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5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0</xdr:row>
      <xdr:rowOff>152400</xdr:rowOff>
    </xdr:from>
    <xdr:to>
      <xdr:col>11</xdr:col>
      <xdr:colOff>352425</xdr:colOff>
      <xdr:row>4</xdr:row>
      <xdr:rowOff>107950</xdr:rowOff>
    </xdr:to>
    <xdr:pic>
      <xdr:nvPicPr>
        <xdr:cNvPr id="3" name="Picture 2" descr="http://www.leeds.anglican.org/sites/default/files/smalllogo40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52400"/>
          <a:ext cx="1866900" cy="765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88"/>
  <sheetViews>
    <sheetView tabSelected="1" zoomScaleNormal="100" workbookViewId="0">
      <selection activeCell="B10" sqref="B10:L10"/>
    </sheetView>
  </sheetViews>
  <sheetFormatPr defaultColWidth="9.140625" defaultRowHeight="15" x14ac:dyDescent="0.25"/>
  <cols>
    <col min="1" max="1" width="24.140625" customWidth="1"/>
    <col min="2" max="2" width="11" customWidth="1"/>
    <col min="3" max="3" width="5.28515625" customWidth="1"/>
    <col min="4" max="4" width="13.28515625" customWidth="1"/>
    <col min="5" max="5" width="10" customWidth="1"/>
    <col min="6" max="6" width="3.7109375" customWidth="1"/>
    <col min="7" max="7" width="13.28515625" customWidth="1"/>
    <col min="8" max="8" width="3.7109375" customWidth="1"/>
    <col min="9" max="9" width="11.5703125" customWidth="1"/>
    <col min="10" max="10" width="20.140625" customWidth="1"/>
    <col min="11" max="11" width="7.42578125" bestFit="1" customWidth="1"/>
    <col min="12" max="12" width="9.28515625" customWidth="1"/>
  </cols>
  <sheetData>
    <row r="1" spans="1:12" ht="18.75" x14ac:dyDescent="0.3">
      <c r="A1" s="31" t="s">
        <v>0</v>
      </c>
    </row>
    <row r="2" spans="1:12" x14ac:dyDescent="0.25">
      <c r="A2" t="s">
        <v>1</v>
      </c>
    </row>
    <row r="3" spans="1:12" x14ac:dyDescent="0.25">
      <c r="A3" t="s">
        <v>2</v>
      </c>
    </row>
    <row r="4" spans="1:12" x14ac:dyDescent="0.25">
      <c r="A4" t="s">
        <v>3</v>
      </c>
    </row>
    <row r="5" spans="1:12" x14ac:dyDescent="0.25">
      <c r="A5" t="s">
        <v>4</v>
      </c>
    </row>
    <row r="6" spans="1:12" x14ac:dyDescent="0.25">
      <c r="A6" t="s">
        <v>5</v>
      </c>
    </row>
    <row r="7" spans="1:12" x14ac:dyDescent="0.25">
      <c r="A7" s="32" t="s">
        <v>6</v>
      </c>
    </row>
    <row r="9" spans="1:12" x14ac:dyDescent="0.25">
      <c r="A9" s="17" t="s">
        <v>7</v>
      </c>
      <c r="B9" s="61"/>
      <c r="C9" s="62"/>
      <c r="D9" s="62"/>
      <c r="E9" s="62"/>
      <c r="F9" s="62"/>
      <c r="G9" s="62"/>
      <c r="H9" s="62"/>
      <c r="I9" s="62"/>
      <c r="J9" s="62"/>
      <c r="K9" s="62"/>
      <c r="L9" s="63"/>
    </row>
    <row r="10" spans="1:12" ht="47.25" customHeight="1" x14ac:dyDescent="0.25">
      <c r="A10" s="4" t="s">
        <v>8</v>
      </c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6"/>
    </row>
    <row r="11" spans="1:12" x14ac:dyDescent="0.25">
      <c r="A11" s="17" t="s">
        <v>9</v>
      </c>
      <c r="B11" s="29"/>
      <c r="C11" s="19"/>
      <c r="D11" s="73" t="s">
        <v>10</v>
      </c>
      <c r="E11" s="74"/>
      <c r="F11" s="74"/>
      <c r="G11" s="74"/>
      <c r="H11" s="74"/>
      <c r="I11" s="74"/>
      <c r="J11" s="74"/>
      <c r="K11" s="74"/>
      <c r="L11" s="75"/>
    </row>
    <row r="12" spans="1:12" x14ac:dyDescent="0.25">
      <c r="L12" s="1"/>
    </row>
    <row r="13" spans="1:12" x14ac:dyDescent="0.25">
      <c r="A13" s="69" t="s">
        <v>11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1"/>
    </row>
    <row r="14" spans="1:12" x14ac:dyDescent="0.25">
      <c r="A14" s="5" t="s">
        <v>12</v>
      </c>
      <c r="B14" s="8"/>
      <c r="C14" s="8"/>
      <c r="D14" s="6"/>
      <c r="E14" s="6"/>
      <c r="F14" s="6"/>
      <c r="G14" s="6"/>
      <c r="H14" s="6"/>
      <c r="I14" s="6"/>
      <c r="J14" s="6"/>
      <c r="K14" s="35" t="s">
        <v>13</v>
      </c>
      <c r="L14" s="13" t="s">
        <v>14</v>
      </c>
    </row>
    <row r="15" spans="1:12" x14ac:dyDescent="0.25">
      <c r="A15" s="67" t="s">
        <v>15</v>
      </c>
      <c r="B15" s="67"/>
      <c r="C15" s="67"/>
      <c r="D15" s="67"/>
      <c r="E15" s="67"/>
      <c r="F15" s="67"/>
      <c r="G15" s="67"/>
      <c r="H15" s="67"/>
      <c r="I15" s="3"/>
      <c r="J15" s="3"/>
      <c r="K15" s="34"/>
      <c r="L15" s="33" t="str">
        <f>IF($C$11=2025,K15*'Fees Data'!F3,IF($C$11=2026,K15*'Fees Data'!C3,""))</f>
        <v/>
      </c>
    </row>
    <row r="16" spans="1:12" x14ac:dyDescent="0.25">
      <c r="A16" s="67" t="s">
        <v>16</v>
      </c>
      <c r="B16" s="67"/>
      <c r="C16" s="67"/>
      <c r="D16" s="67"/>
      <c r="E16" s="67"/>
      <c r="F16" s="67"/>
      <c r="G16" s="67"/>
      <c r="H16" s="67"/>
      <c r="I16" s="3"/>
      <c r="J16" s="3"/>
      <c r="K16" s="34"/>
      <c r="L16" s="33" t="str">
        <f>IF($C$11=2025,K16*'Fees Data'!F4,IF($C$11=2026,K16*'Fees Data'!C4,""))</f>
        <v/>
      </c>
    </row>
    <row r="17" spans="1:12" x14ac:dyDescent="0.25">
      <c r="A17" s="67" t="s">
        <v>17</v>
      </c>
      <c r="B17" s="67"/>
      <c r="C17" s="67"/>
      <c r="D17" s="67"/>
      <c r="E17" s="67"/>
      <c r="F17" s="67"/>
      <c r="G17" s="67"/>
      <c r="H17" s="67"/>
      <c r="I17" s="3"/>
      <c r="J17" s="3"/>
      <c r="K17" s="34"/>
      <c r="L17" s="33" t="str">
        <f>IF($C$11=2025,K17*'Fees Data'!F5,IF($C$11=2026,K17*'Fees Data'!C5,""))</f>
        <v/>
      </c>
    </row>
    <row r="18" spans="1:12" x14ac:dyDescent="0.25">
      <c r="A18" s="67" t="s">
        <v>18</v>
      </c>
      <c r="B18" s="67"/>
      <c r="C18" s="67"/>
      <c r="D18" s="67"/>
      <c r="E18" s="67"/>
      <c r="F18" s="67"/>
      <c r="G18" s="67"/>
      <c r="H18" s="67"/>
      <c r="I18" s="3"/>
      <c r="J18" s="3"/>
      <c r="K18" s="34"/>
      <c r="L18" s="33" t="str">
        <f>IF($C$11=2025,K18*'Fees Data'!F6,IF($C$11=2026,K18*'Fees Data'!C6,""))</f>
        <v/>
      </c>
    </row>
    <row r="19" spans="1:12" x14ac:dyDescent="0.25">
      <c r="A19" s="67" t="s">
        <v>19</v>
      </c>
      <c r="B19" s="67"/>
      <c r="C19" s="67"/>
      <c r="D19" s="67"/>
      <c r="E19" s="67"/>
      <c r="F19" s="67"/>
      <c r="G19" s="67"/>
      <c r="H19" s="67"/>
      <c r="I19" s="3"/>
      <c r="J19" s="3"/>
      <c r="K19" s="34"/>
      <c r="L19" s="33" t="str">
        <f>IF($C$11=2025,K19*'Fees Data'!F7,IF($C$11=2026,K19*'Fees Data'!C7,""))</f>
        <v/>
      </c>
    </row>
    <row r="20" spans="1:12" x14ac:dyDescent="0.25">
      <c r="A20" s="67" t="s">
        <v>20</v>
      </c>
      <c r="B20" s="67"/>
      <c r="C20" s="67"/>
      <c r="D20" s="67"/>
      <c r="E20" s="67"/>
      <c r="F20" s="67"/>
      <c r="G20" s="67"/>
      <c r="H20" s="67"/>
      <c r="I20" s="3"/>
      <c r="J20" s="3"/>
      <c r="K20" s="34"/>
      <c r="L20" s="33" t="str">
        <f>IF($C$11=2025,K20*'Fees Data'!F8,IF($C$11=2026,K20*'Fees Data'!C8,""))</f>
        <v/>
      </c>
    </row>
    <row r="21" spans="1:12" x14ac:dyDescent="0.25">
      <c r="A21" s="67" t="s">
        <v>21</v>
      </c>
      <c r="B21" s="67"/>
      <c r="C21" s="67"/>
      <c r="D21" s="67"/>
      <c r="E21" s="67"/>
      <c r="F21" s="67"/>
      <c r="G21" s="67"/>
      <c r="H21" s="67"/>
      <c r="I21" s="3"/>
      <c r="J21" s="3"/>
      <c r="K21" s="34"/>
      <c r="L21" s="33" t="str">
        <f>IF($C$11=2025,K21*'Fees Data'!F9,IF($C$11=2026,K21*'Fees Data'!C9,""))</f>
        <v/>
      </c>
    </row>
    <row r="22" spans="1:12" x14ac:dyDescent="0.25">
      <c r="A22" s="67" t="s">
        <v>22</v>
      </c>
      <c r="B22" s="67"/>
      <c r="C22" s="67"/>
      <c r="D22" s="67"/>
      <c r="E22" s="67"/>
      <c r="F22" s="67"/>
      <c r="G22" s="67"/>
      <c r="H22" s="67"/>
      <c r="I22" s="3"/>
      <c r="J22" s="3"/>
      <c r="K22" s="34"/>
      <c r="L22" s="33" t="str">
        <f>IF($C$11=2025,K22*'Fees Data'!F10,IF($C$11=2026,K22*'Fees Data'!C10,""))</f>
        <v/>
      </c>
    </row>
    <row r="23" spans="1:12" x14ac:dyDescent="0.25">
      <c r="A23" s="69"/>
      <c r="B23" s="74"/>
      <c r="C23" s="74"/>
      <c r="D23" s="74"/>
      <c r="E23" s="74"/>
      <c r="F23" s="74"/>
      <c r="G23" s="74"/>
      <c r="H23" s="74"/>
      <c r="I23" s="74"/>
      <c r="J23" s="74"/>
      <c r="K23" s="76"/>
      <c r="L23" s="75"/>
    </row>
    <row r="24" spans="1:12" x14ac:dyDescent="0.25">
      <c r="A24" s="67" t="s">
        <v>23</v>
      </c>
      <c r="B24" s="67"/>
      <c r="C24" s="67"/>
      <c r="D24" s="67"/>
      <c r="E24" s="67"/>
      <c r="F24" s="67"/>
      <c r="G24" s="67"/>
      <c r="H24" s="67"/>
      <c r="I24" s="3"/>
      <c r="J24" s="3"/>
      <c r="K24" s="34"/>
      <c r="L24" s="33" t="str">
        <f>IF($C$11=2025,K24*'Fees Data'!F11,IF($C$11=2026,K24*'Fees Data'!C11,""))</f>
        <v/>
      </c>
    </row>
    <row r="25" spans="1:12" x14ac:dyDescent="0.25">
      <c r="A25" s="67" t="s">
        <v>24</v>
      </c>
      <c r="B25" s="67"/>
      <c r="C25" s="67"/>
      <c r="D25" s="67"/>
      <c r="E25" s="67"/>
      <c r="F25" s="67"/>
      <c r="G25" s="67"/>
      <c r="H25" s="67"/>
      <c r="I25" s="3"/>
      <c r="J25" s="3"/>
      <c r="K25" s="34"/>
      <c r="L25" s="33" t="str">
        <f>IF($C$11=2025,K25*'Fees Data'!F12,IF($C$11=2026,K25*'Fees Data'!C12,""))</f>
        <v/>
      </c>
    </row>
    <row r="26" spans="1:12" x14ac:dyDescent="0.25">
      <c r="A26" s="67" t="s">
        <v>25</v>
      </c>
      <c r="B26" s="67"/>
      <c r="C26" s="67"/>
      <c r="D26" s="67"/>
      <c r="E26" s="67"/>
      <c r="F26" s="67"/>
      <c r="G26" s="67"/>
      <c r="H26" s="67"/>
      <c r="I26" s="3"/>
      <c r="J26" s="3"/>
      <c r="K26" s="34"/>
      <c r="L26" s="33" t="str">
        <f>IF($C$11=2025,K26*'Fees Data'!F13,IF($C$11=2026,K26*'Fees Data'!C13,""))</f>
        <v/>
      </c>
    </row>
    <row r="27" spans="1:12" x14ac:dyDescent="0.25">
      <c r="A27" s="72" t="s">
        <v>26</v>
      </c>
      <c r="B27" s="72"/>
      <c r="C27" s="72"/>
      <c r="D27" s="72"/>
      <c r="E27" s="72"/>
      <c r="F27" s="72"/>
      <c r="G27" s="72"/>
      <c r="H27" s="72"/>
      <c r="I27" s="72"/>
      <c r="J27" s="72"/>
      <c r="K27" s="34"/>
      <c r="L27" s="33" t="str">
        <f>IF($C$11=2025,K27*'Fees Data'!F14,IF($C$11=2026,K27*'Fees Data'!C14,""))</f>
        <v/>
      </c>
    </row>
    <row r="28" spans="1:12" x14ac:dyDescent="0.25">
      <c r="A28" s="72" t="s">
        <v>27</v>
      </c>
      <c r="B28" s="72"/>
      <c r="C28" s="72"/>
      <c r="D28" s="72"/>
      <c r="E28" s="72"/>
      <c r="F28" s="72"/>
      <c r="G28" s="72"/>
      <c r="H28" s="72"/>
      <c r="I28" s="72"/>
      <c r="J28" s="72"/>
      <c r="K28" s="34"/>
      <c r="L28" s="33" t="str">
        <f>IF($C$11=2025,K28*'Fees Data'!F15,IF($C$11=2026,K28*'Fees Data'!C15,""))</f>
        <v/>
      </c>
    </row>
    <row r="29" spans="1:12" x14ac:dyDescent="0.25">
      <c r="A29" s="67" t="s">
        <v>28</v>
      </c>
      <c r="B29" s="67"/>
      <c r="C29" s="67"/>
      <c r="D29" s="67"/>
      <c r="E29" s="67"/>
      <c r="F29" s="67"/>
      <c r="G29" s="67"/>
      <c r="H29" s="67"/>
      <c r="I29" s="3"/>
      <c r="J29" s="3"/>
      <c r="K29" s="34"/>
      <c r="L29" s="33" t="str">
        <f>IF($C$11=2025,K29*'Fees Data'!F16,IF($C$11=2026,K29*'Fees Data'!C16,""))</f>
        <v/>
      </c>
    </row>
    <row r="30" spans="1:12" x14ac:dyDescent="0.25">
      <c r="A30" s="67" t="s">
        <v>29</v>
      </c>
      <c r="B30" s="67"/>
      <c r="C30" s="67"/>
      <c r="D30" s="67"/>
      <c r="E30" s="67"/>
      <c r="F30" s="67"/>
      <c r="G30" s="67"/>
      <c r="H30" s="67"/>
      <c r="I30" s="3"/>
      <c r="J30" s="3"/>
      <c r="K30" s="34"/>
      <c r="L30" s="33" t="str">
        <f>IF($C$11=2025,K30*'Fees Data'!F17,IF($C$11=2026,K30*'Fees Data'!C17,""))</f>
        <v/>
      </c>
    </row>
    <row r="31" spans="1:12" x14ac:dyDescent="0.25">
      <c r="A31" s="47" t="s">
        <v>30</v>
      </c>
      <c r="B31" s="47"/>
      <c r="C31" s="47"/>
      <c r="D31" s="47"/>
      <c r="E31" s="47"/>
      <c r="F31" s="47"/>
      <c r="G31" s="47"/>
      <c r="H31" s="47"/>
      <c r="I31" s="47"/>
      <c r="J31" s="47"/>
      <c r="K31" s="34"/>
      <c r="L31" s="33" t="str">
        <f>IF($C$11=2025,K31*'Fees Data'!F18,IF($C$11=2026,K31*'Fees Data'!C18,""))</f>
        <v/>
      </c>
    </row>
    <row r="32" spans="1:12" x14ac:dyDescent="0.25">
      <c r="A32" s="15" t="s">
        <v>31</v>
      </c>
      <c r="B32" s="16"/>
      <c r="C32" s="16"/>
      <c r="D32" s="18"/>
      <c r="E32" s="18"/>
      <c r="F32" s="18"/>
      <c r="G32" s="18"/>
      <c r="H32" s="18"/>
      <c r="I32" s="18"/>
      <c r="J32" s="18"/>
      <c r="K32" s="36"/>
      <c r="L32" s="18"/>
    </row>
    <row r="33" spans="1:12" x14ac:dyDescent="0.25">
      <c r="A33" s="67" t="s">
        <v>32</v>
      </c>
      <c r="B33" s="67"/>
      <c r="C33" s="67"/>
      <c r="D33" s="67"/>
      <c r="E33" s="67"/>
      <c r="F33" s="67"/>
      <c r="G33" s="67"/>
      <c r="H33" s="67"/>
      <c r="I33" s="3"/>
      <c r="J33" s="3"/>
      <c r="K33" s="34"/>
      <c r="L33" s="33" t="str">
        <f>IF($C$11=2025,K33*'Fees Data'!F19,IF($C$11=2026,K33*'Fees Data'!C19,""))</f>
        <v/>
      </c>
    </row>
    <row r="34" spans="1:12" x14ac:dyDescent="0.25">
      <c r="A34" s="15" t="s">
        <v>33</v>
      </c>
      <c r="B34" s="16"/>
      <c r="C34" s="16"/>
      <c r="D34" s="18"/>
      <c r="E34" s="18"/>
      <c r="F34" s="18"/>
      <c r="G34" s="18"/>
      <c r="H34" s="18"/>
      <c r="I34" s="18"/>
      <c r="J34" s="18"/>
      <c r="K34" s="37"/>
      <c r="L34" s="7"/>
    </row>
    <row r="35" spans="1:12" ht="15" customHeight="1" x14ac:dyDescent="0.25">
      <c r="A35" s="77" t="s">
        <v>34</v>
      </c>
      <c r="B35" s="78"/>
      <c r="C35" s="78"/>
      <c r="D35" s="79"/>
      <c r="E35" s="80">
        <f>SUM(K46:L64)</f>
        <v>0</v>
      </c>
      <c r="F35" s="81"/>
      <c r="G35" s="77" t="s">
        <v>35</v>
      </c>
      <c r="H35" s="78"/>
      <c r="I35" s="78"/>
      <c r="J35" s="78"/>
      <c r="K35" s="79"/>
      <c r="L35" s="23">
        <f>E35*0.45</f>
        <v>0</v>
      </c>
    </row>
    <row r="36" spans="1:12" x14ac:dyDescent="0.25">
      <c r="A36" s="15" t="s">
        <v>36</v>
      </c>
      <c r="B36" s="16"/>
      <c r="C36" s="16"/>
      <c r="D36" s="16"/>
      <c r="E36" s="16"/>
      <c r="F36" s="16"/>
      <c r="G36" s="16"/>
      <c r="H36" s="16"/>
      <c r="I36" s="16"/>
      <c r="J36" s="20"/>
      <c r="K36" s="9"/>
      <c r="L36" s="21">
        <f>SUM(L15:L35)</f>
        <v>0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6"/>
      <c r="K37" s="27"/>
      <c r="L37" s="27"/>
    </row>
    <row r="38" spans="1:12" x14ac:dyDescent="0.25">
      <c r="H38" s="2"/>
    </row>
    <row r="39" spans="1:12" x14ac:dyDescent="0.25">
      <c r="A39" s="68" t="s">
        <v>37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12" x14ac:dyDescent="0.25">
      <c r="A40" s="14" t="s">
        <v>38</v>
      </c>
      <c r="B40" s="44"/>
      <c r="C40" s="46"/>
      <c r="D40" s="46"/>
      <c r="E40" s="46"/>
      <c r="F40" s="46"/>
      <c r="G40" s="46"/>
      <c r="H40" s="46"/>
      <c r="I40" s="46"/>
      <c r="J40" s="46"/>
      <c r="K40" s="46"/>
      <c r="L40" s="45"/>
    </row>
    <row r="41" spans="1:12" x14ac:dyDescent="0.25">
      <c r="A41" s="14" t="s">
        <v>39</v>
      </c>
      <c r="B41" s="57"/>
      <c r="C41" s="46"/>
      <c r="D41" s="46"/>
      <c r="E41" s="46"/>
      <c r="F41" s="46"/>
      <c r="G41" s="46"/>
      <c r="H41" s="46"/>
      <c r="I41" s="46"/>
      <c r="J41" s="46"/>
      <c r="K41" s="46"/>
      <c r="L41" s="45"/>
    </row>
    <row r="42" spans="1:12" x14ac:dyDescent="0.25">
      <c r="A42" s="14" t="s">
        <v>40</v>
      </c>
      <c r="B42" s="57"/>
      <c r="C42" s="46"/>
      <c r="D42" s="46"/>
      <c r="E42" s="46"/>
      <c r="F42" s="46"/>
      <c r="G42" s="46"/>
      <c r="H42" s="46"/>
      <c r="I42" s="46"/>
      <c r="J42" s="46"/>
      <c r="K42" s="46"/>
      <c r="L42" s="45"/>
    </row>
    <row r="43" spans="1:12" x14ac:dyDescent="0.25">
      <c r="A43" s="10" t="s">
        <v>41</v>
      </c>
      <c r="B43" s="44"/>
      <c r="C43" s="46"/>
      <c r="D43" s="46"/>
      <c r="E43" s="46"/>
      <c r="F43" s="46"/>
      <c r="G43" s="46"/>
      <c r="H43" s="46"/>
      <c r="I43" s="46"/>
      <c r="J43" s="46"/>
      <c r="K43" s="46"/>
      <c r="L43" s="45"/>
    </row>
    <row r="45" spans="1:12" x14ac:dyDescent="0.25">
      <c r="A45" s="10" t="s">
        <v>42</v>
      </c>
      <c r="B45" s="11" t="s">
        <v>43</v>
      </c>
      <c r="C45" s="22"/>
      <c r="D45" s="58" t="s">
        <v>44</v>
      </c>
      <c r="E45" s="60"/>
      <c r="F45" s="59"/>
      <c r="G45" s="58" t="s">
        <v>45</v>
      </c>
      <c r="H45" s="60"/>
      <c r="I45" s="60"/>
      <c r="J45" s="59"/>
      <c r="K45" s="58" t="s">
        <v>46</v>
      </c>
      <c r="L45" s="59"/>
    </row>
    <row r="46" spans="1:12" x14ac:dyDescent="0.25">
      <c r="A46" s="28"/>
      <c r="B46" s="44"/>
      <c r="C46" s="45"/>
      <c r="D46" s="44"/>
      <c r="E46" s="46"/>
      <c r="F46" s="45"/>
      <c r="G46" s="44"/>
      <c r="H46" s="46"/>
      <c r="I46" s="46"/>
      <c r="J46" s="45"/>
      <c r="K46" s="44"/>
      <c r="L46" s="45"/>
    </row>
    <row r="47" spans="1:12" x14ac:dyDescent="0.25">
      <c r="A47" s="19"/>
      <c r="B47" s="44"/>
      <c r="C47" s="45"/>
      <c r="D47" s="44"/>
      <c r="E47" s="46"/>
      <c r="F47" s="45"/>
      <c r="G47" s="44"/>
      <c r="H47" s="46"/>
      <c r="I47" s="46"/>
      <c r="J47" s="45"/>
      <c r="K47" s="44"/>
      <c r="L47" s="45"/>
    </row>
    <row r="48" spans="1:12" x14ac:dyDescent="0.25">
      <c r="A48" s="19"/>
      <c r="B48" s="44"/>
      <c r="C48" s="45"/>
      <c r="D48" s="44"/>
      <c r="E48" s="46"/>
      <c r="F48" s="45"/>
      <c r="G48" s="44"/>
      <c r="H48" s="46"/>
      <c r="I48" s="46"/>
      <c r="J48" s="45"/>
      <c r="K48" s="44"/>
      <c r="L48" s="45"/>
    </row>
    <row r="49" spans="1:12" x14ac:dyDescent="0.25">
      <c r="A49" s="19"/>
      <c r="B49" s="44"/>
      <c r="C49" s="45"/>
      <c r="D49" s="44"/>
      <c r="E49" s="46"/>
      <c r="F49" s="45"/>
      <c r="G49" s="44"/>
      <c r="H49" s="46"/>
      <c r="I49" s="46"/>
      <c r="J49" s="45"/>
      <c r="K49" s="44"/>
      <c r="L49" s="45"/>
    </row>
    <row r="50" spans="1:12" x14ac:dyDescent="0.25">
      <c r="A50" s="19"/>
      <c r="B50" s="44"/>
      <c r="C50" s="45"/>
      <c r="D50" s="44"/>
      <c r="E50" s="46"/>
      <c r="F50" s="45"/>
      <c r="G50" s="44"/>
      <c r="H50" s="46"/>
      <c r="I50" s="46"/>
      <c r="J50" s="45"/>
      <c r="K50" s="44"/>
      <c r="L50" s="45"/>
    </row>
    <row r="51" spans="1:12" x14ac:dyDescent="0.25">
      <c r="A51" s="19"/>
      <c r="B51" s="44"/>
      <c r="C51" s="45"/>
      <c r="D51" s="44"/>
      <c r="E51" s="46"/>
      <c r="F51" s="45"/>
      <c r="G51" s="44"/>
      <c r="H51" s="46"/>
      <c r="I51" s="46"/>
      <c r="J51" s="45"/>
      <c r="K51" s="44"/>
      <c r="L51" s="45"/>
    </row>
    <row r="52" spans="1:12" x14ac:dyDescent="0.25">
      <c r="A52" s="19"/>
      <c r="B52" s="44"/>
      <c r="C52" s="45"/>
      <c r="D52" s="44"/>
      <c r="E52" s="46"/>
      <c r="F52" s="45"/>
      <c r="G52" s="44"/>
      <c r="H52" s="46"/>
      <c r="I52" s="46"/>
      <c r="J52" s="45"/>
      <c r="K52" s="44"/>
      <c r="L52" s="45"/>
    </row>
    <row r="53" spans="1:12" x14ac:dyDescent="0.25">
      <c r="A53" s="19"/>
      <c r="B53" s="44"/>
      <c r="C53" s="45"/>
      <c r="D53" s="44"/>
      <c r="E53" s="46"/>
      <c r="F53" s="45"/>
      <c r="G53" s="44"/>
      <c r="H53" s="46"/>
      <c r="I53" s="46"/>
      <c r="J53" s="45"/>
      <c r="K53" s="44"/>
      <c r="L53" s="45"/>
    </row>
    <row r="54" spans="1:12" x14ac:dyDescent="0.25">
      <c r="A54" s="19"/>
      <c r="B54" s="44"/>
      <c r="C54" s="45"/>
      <c r="D54" s="44"/>
      <c r="E54" s="46"/>
      <c r="F54" s="45"/>
      <c r="G54" s="44"/>
      <c r="H54" s="46"/>
      <c r="I54" s="46"/>
      <c r="J54" s="45"/>
      <c r="K54" s="44"/>
      <c r="L54" s="45"/>
    </row>
    <row r="55" spans="1:12" x14ac:dyDescent="0.25">
      <c r="A55" s="19"/>
      <c r="B55" s="44"/>
      <c r="C55" s="45"/>
      <c r="D55" s="44"/>
      <c r="E55" s="46"/>
      <c r="F55" s="45"/>
      <c r="G55" s="44"/>
      <c r="H55" s="46"/>
      <c r="I55" s="46"/>
      <c r="J55" s="45"/>
      <c r="K55" s="44"/>
      <c r="L55" s="45"/>
    </row>
    <row r="56" spans="1:12" x14ac:dyDescent="0.25">
      <c r="A56" s="19"/>
      <c r="B56" s="44"/>
      <c r="C56" s="45"/>
      <c r="D56" s="44"/>
      <c r="E56" s="46"/>
      <c r="F56" s="45"/>
      <c r="G56" s="44"/>
      <c r="H56" s="46"/>
      <c r="I56" s="46"/>
      <c r="J56" s="45"/>
      <c r="K56" s="44"/>
      <c r="L56" s="45"/>
    </row>
    <row r="57" spans="1:12" x14ac:dyDescent="0.25">
      <c r="A57" s="19"/>
      <c r="B57" s="44"/>
      <c r="C57" s="45"/>
      <c r="D57" s="44"/>
      <c r="E57" s="46"/>
      <c r="F57" s="45"/>
      <c r="G57" s="44"/>
      <c r="H57" s="46"/>
      <c r="I57" s="46"/>
      <c r="J57" s="45"/>
      <c r="K57" s="44"/>
      <c r="L57" s="45"/>
    </row>
    <row r="58" spans="1:12" x14ac:dyDescent="0.25">
      <c r="A58" s="19"/>
      <c r="B58" s="44"/>
      <c r="C58" s="45"/>
      <c r="D58" s="44"/>
      <c r="E58" s="46"/>
      <c r="F58" s="45"/>
      <c r="G58" s="44"/>
      <c r="H58" s="46"/>
      <c r="I58" s="46"/>
      <c r="J58" s="45"/>
      <c r="K58" s="44"/>
      <c r="L58" s="45"/>
    </row>
    <row r="59" spans="1:12" x14ac:dyDescent="0.25">
      <c r="A59" s="19"/>
      <c r="B59" s="44"/>
      <c r="C59" s="45"/>
      <c r="D59" s="44"/>
      <c r="E59" s="46"/>
      <c r="F59" s="45"/>
      <c r="G59" s="44"/>
      <c r="H59" s="46"/>
      <c r="I59" s="46"/>
      <c r="J59" s="45"/>
      <c r="K59" s="44"/>
      <c r="L59" s="45"/>
    </row>
    <row r="60" spans="1:12" x14ac:dyDescent="0.25">
      <c r="A60" s="19"/>
      <c r="B60" s="44"/>
      <c r="C60" s="45"/>
      <c r="D60" s="44"/>
      <c r="E60" s="46"/>
      <c r="F60" s="45"/>
      <c r="G60" s="44"/>
      <c r="H60" s="46"/>
      <c r="I60" s="46"/>
      <c r="J60" s="45"/>
      <c r="K60" s="44"/>
      <c r="L60" s="45"/>
    </row>
    <row r="61" spans="1:12" x14ac:dyDescent="0.25">
      <c r="A61" s="19"/>
      <c r="B61" s="44"/>
      <c r="C61" s="45"/>
      <c r="D61" s="44"/>
      <c r="E61" s="46"/>
      <c r="F61" s="45"/>
      <c r="G61" s="44"/>
      <c r="H61" s="46"/>
      <c r="I61" s="46"/>
      <c r="J61" s="45"/>
      <c r="K61" s="44"/>
      <c r="L61" s="45"/>
    </row>
    <row r="62" spans="1:12" x14ac:dyDescent="0.25">
      <c r="A62" s="19"/>
      <c r="B62" s="44"/>
      <c r="C62" s="45"/>
      <c r="D62" s="44"/>
      <c r="E62" s="46"/>
      <c r="F62" s="45"/>
      <c r="G62" s="44"/>
      <c r="H62" s="46"/>
      <c r="I62" s="46"/>
      <c r="J62" s="45"/>
      <c r="K62" s="44"/>
      <c r="L62" s="45"/>
    </row>
    <row r="63" spans="1:12" x14ac:dyDescent="0.25">
      <c r="A63" s="19"/>
      <c r="B63" s="44"/>
      <c r="C63" s="45"/>
      <c r="D63" s="44"/>
      <c r="E63" s="46"/>
      <c r="F63" s="45"/>
      <c r="G63" s="44"/>
      <c r="H63" s="46"/>
      <c r="I63" s="46"/>
      <c r="J63" s="45"/>
      <c r="K63" s="44"/>
      <c r="L63" s="45"/>
    </row>
    <row r="64" spans="1:12" x14ac:dyDescent="0.25">
      <c r="A64" s="19"/>
      <c r="B64" s="44"/>
      <c r="C64" s="45"/>
      <c r="D64" s="44"/>
      <c r="E64" s="46"/>
      <c r="F64" s="45"/>
      <c r="G64" s="44"/>
      <c r="H64" s="46"/>
      <c r="I64" s="46"/>
      <c r="J64" s="45"/>
      <c r="K64" s="44"/>
      <c r="L64" s="45"/>
    </row>
    <row r="66" spans="1:20" x14ac:dyDescent="0.25">
      <c r="A66" s="82" t="s">
        <v>58</v>
      </c>
      <c r="B66" s="83"/>
      <c r="C66" s="83"/>
      <c r="D66" s="83"/>
      <c r="E66" s="83"/>
      <c r="F66" s="83"/>
      <c r="G66" s="83"/>
      <c r="H66" s="83"/>
      <c r="I66" s="83"/>
      <c r="J66" s="83"/>
      <c r="K66" s="84"/>
    </row>
    <row r="67" spans="1:20" s="12" customFormat="1" x14ac:dyDescent="0.25">
      <c r="A67" s="55" t="s">
        <v>15</v>
      </c>
      <c r="B67" s="55"/>
      <c r="C67" s="55"/>
      <c r="D67" s="55"/>
      <c r="E67" s="24">
        <f>'Fees Data'!C3</f>
        <v>105.60000000000001</v>
      </c>
      <c r="G67" s="55" t="s">
        <v>23</v>
      </c>
      <c r="H67" s="55"/>
      <c r="I67" s="55"/>
      <c r="J67" s="55"/>
      <c r="K67" s="24">
        <f>'Fees Data'!C11</f>
        <v>105.60000000000001</v>
      </c>
      <c r="M67"/>
      <c r="T67"/>
    </row>
    <row r="68" spans="1:20" s="12" customFormat="1" x14ac:dyDescent="0.25">
      <c r="A68" s="54" t="s">
        <v>16</v>
      </c>
      <c r="B68" s="54"/>
      <c r="C68" s="54"/>
      <c r="D68" s="54"/>
      <c r="E68" s="24">
        <f>'Fees Data'!C4</f>
        <v>15.200000000000001</v>
      </c>
      <c r="G68" s="54" t="s">
        <v>24</v>
      </c>
      <c r="H68" s="54"/>
      <c r="I68" s="54"/>
      <c r="J68" s="54"/>
      <c r="K68" s="24">
        <f>'Fees Data'!C12</f>
        <v>105.60000000000001</v>
      </c>
      <c r="M68"/>
      <c r="T68"/>
    </row>
    <row r="69" spans="1:20" s="12" customFormat="1" x14ac:dyDescent="0.25">
      <c r="A69" s="54" t="s">
        <v>17</v>
      </c>
      <c r="B69" s="54"/>
      <c r="C69" s="54"/>
      <c r="D69" s="54"/>
      <c r="E69" s="24">
        <f>'Fees Data'!C5</f>
        <v>15.200000000000001</v>
      </c>
      <c r="G69" s="54" t="s">
        <v>25</v>
      </c>
      <c r="H69" s="54"/>
      <c r="I69" s="54"/>
      <c r="J69" s="54"/>
      <c r="K69" s="24">
        <f>'Fees Data'!C13</f>
        <v>165.60000000000002</v>
      </c>
      <c r="M69"/>
      <c r="T69"/>
    </row>
    <row r="70" spans="1:20" s="12" customFormat="1" x14ac:dyDescent="0.25">
      <c r="A70" s="54" t="s">
        <v>18</v>
      </c>
      <c r="B70" s="54"/>
      <c r="C70" s="54"/>
      <c r="D70" s="54"/>
      <c r="E70" s="24">
        <f>'Fees Data'!C6</f>
        <v>29.6</v>
      </c>
      <c r="G70" s="54" t="s">
        <v>26</v>
      </c>
      <c r="H70" s="54"/>
      <c r="I70" s="54"/>
      <c r="J70" s="54"/>
      <c r="K70" s="24">
        <f>'Fees Data'!C14</f>
        <v>195.20000000000002</v>
      </c>
      <c r="M70"/>
      <c r="T70"/>
    </row>
    <row r="71" spans="1:20" s="12" customFormat="1" x14ac:dyDescent="0.25">
      <c r="A71" s="56" t="s">
        <v>19</v>
      </c>
      <c r="B71" s="56"/>
      <c r="C71" s="56"/>
      <c r="D71" s="56"/>
      <c r="E71" s="24">
        <f>'Fees Data'!C7</f>
        <v>29.6</v>
      </c>
      <c r="G71" s="48" t="s">
        <v>47</v>
      </c>
      <c r="H71" s="49"/>
      <c r="I71" s="49"/>
      <c r="J71" s="50"/>
      <c r="K71" s="24">
        <f>'Fees Data'!C15</f>
        <v>29.6</v>
      </c>
      <c r="M71"/>
      <c r="T71"/>
    </row>
    <row r="72" spans="1:20" s="12" customFormat="1" x14ac:dyDescent="0.25">
      <c r="A72" s="54" t="s">
        <v>20</v>
      </c>
      <c r="B72" s="54"/>
      <c r="C72" s="54"/>
      <c r="D72" s="54"/>
      <c r="E72" s="24">
        <f>'Fees Data'!C8</f>
        <v>43.2</v>
      </c>
      <c r="G72" s="48" t="s">
        <v>28</v>
      </c>
      <c r="H72" s="49"/>
      <c r="I72" s="49"/>
      <c r="J72" s="50"/>
      <c r="K72" s="24">
        <f>'Fees Data'!C16</f>
        <v>43.2</v>
      </c>
      <c r="M72"/>
      <c r="T72"/>
    </row>
    <row r="73" spans="1:20" s="12" customFormat="1" x14ac:dyDescent="0.25">
      <c r="A73" s="51" t="s">
        <v>21</v>
      </c>
      <c r="B73" s="52"/>
      <c r="C73" s="52"/>
      <c r="D73" s="53"/>
      <c r="E73" s="24">
        <f>'Fees Data'!C9</f>
        <v>43.2</v>
      </c>
      <c r="G73" s="48" t="s">
        <v>29</v>
      </c>
      <c r="H73" s="49"/>
      <c r="I73" s="49"/>
      <c r="J73" s="50"/>
      <c r="K73" s="24">
        <f>'Fees Data'!C17</f>
        <v>43.2</v>
      </c>
      <c r="M73"/>
      <c r="T73"/>
    </row>
    <row r="74" spans="1:20" s="12" customFormat="1" x14ac:dyDescent="0.25">
      <c r="A74" s="51" t="s">
        <v>22</v>
      </c>
      <c r="B74" s="52"/>
      <c r="C74" s="52"/>
      <c r="D74" s="53"/>
      <c r="E74" s="24">
        <f>'Fees Data'!C10</f>
        <v>56</v>
      </c>
      <c r="G74" s="48" t="s">
        <v>30</v>
      </c>
      <c r="H74" s="49"/>
      <c r="I74" s="49"/>
      <c r="J74" s="50"/>
      <c r="K74" s="24">
        <f>'Fees Data'!C18</f>
        <v>29.6</v>
      </c>
      <c r="M74"/>
      <c r="T74"/>
    </row>
    <row r="75" spans="1:20" s="12" customFormat="1" x14ac:dyDescent="0.25">
      <c r="E75" s="30"/>
      <c r="G75" s="51" t="s">
        <v>48</v>
      </c>
      <c r="H75" s="74"/>
      <c r="I75" s="74"/>
      <c r="J75" s="75"/>
      <c r="K75" s="24">
        <f>'Fees Data'!C19</f>
        <v>205.60000000000002</v>
      </c>
      <c r="M75"/>
      <c r="T75"/>
    </row>
    <row r="76" spans="1:20" s="12" customFormat="1" x14ac:dyDescent="0.25">
      <c r="M76"/>
      <c r="T76"/>
    </row>
    <row r="77" spans="1:20" s="12" customFormat="1" x14ac:dyDescent="0.25">
      <c r="A77" s="25" t="s">
        <v>49</v>
      </c>
      <c r="M77"/>
      <c r="T77"/>
    </row>
    <row r="78" spans="1:20" s="12" customFormat="1" x14ac:dyDescent="0.25">
      <c r="M78"/>
    </row>
    <row r="79" spans="1:20" s="12" customFormat="1" x14ac:dyDescent="0.25">
      <c r="M79"/>
    </row>
    <row r="80" spans="1:20" s="12" customFormat="1" x14ac:dyDescent="0.25">
      <c r="M80"/>
    </row>
    <row r="81" spans="13:13" s="12" customFormat="1" x14ac:dyDescent="0.25">
      <c r="M81"/>
    </row>
    <row r="82" spans="13:13" s="12" customFormat="1" x14ac:dyDescent="0.25">
      <c r="M82"/>
    </row>
    <row r="83" spans="13:13" s="12" customFormat="1" x14ac:dyDescent="0.25">
      <c r="M83"/>
    </row>
    <row r="84" spans="13:13" s="12" customFormat="1" x14ac:dyDescent="0.25">
      <c r="M84"/>
    </row>
    <row r="85" spans="13:13" s="12" customFormat="1" ht="11.25" x14ac:dyDescent="0.2"/>
    <row r="86" spans="13:13" s="12" customFormat="1" ht="11.25" x14ac:dyDescent="0.2"/>
    <row r="87" spans="13:13" s="12" customFormat="1" ht="11.25" x14ac:dyDescent="0.2"/>
    <row r="88" spans="13:13" s="12" customFormat="1" ht="11.25" x14ac:dyDescent="0.2"/>
  </sheetData>
  <sheetProtection algorithmName="SHA-512" hashValue="2WGTugxdLT9tQ8IJNR0yVpfa65gog9ahZK4XoccJFRCAhxxYH0NsWWo6hFA+gEeWtL3Betz7SPcX7AqCwrpcdA==" saltValue="Cxrsl6OkqNTOXs4bA9J8dA==" spinCount="100000" sheet="1" selectLockedCells="1"/>
  <mergeCells count="127">
    <mergeCell ref="G75:J75"/>
    <mergeCell ref="K63:L63"/>
    <mergeCell ref="K64:L64"/>
    <mergeCell ref="A35:D35"/>
    <mergeCell ref="E35:F35"/>
    <mergeCell ref="G35:K35"/>
    <mergeCell ref="A27:J27"/>
    <mergeCell ref="A66:K66"/>
    <mergeCell ref="K56:L56"/>
    <mergeCell ref="K57:L57"/>
    <mergeCell ref="K58:L58"/>
    <mergeCell ref="K59:L59"/>
    <mergeCell ref="K60:L60"/>
    <mergeCell ref="K61:L61"/>
    <mergeCell ref="K62:L62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B40:L40"/>
    <mergeCell ref="B9:L9"/>
    <mergeCell ref="B10:L10"/>
    <mergeCell ref="A33:H33"/>
    <mergeCell ref="A39:L39"/>
    <mergeCell ref="A13:L13"/>
    <mergeCell ref="A24:H24"/>
    <mergeCell ref="A25:H25"/>
    <mergeCell ref="A26:H26"/>
    <mergeCell ref="A29:H29"/>
    <mergeCell ref="A15:H15"/>
    <mergeCell ref="A16:H16"/>
    <mergeCell ref="A17:H17"/>
    <mergeCell ref="A18:H18"/>
    <mergeCell ref="A19:H19"/>
    <mergeCell ref="A30:H30"/>
    <mergeCell ref="A20:H20"/>
    <mergeCell ref="A21:H21"/>
    <mergeCell ref="A22:H22"/>
    <mergeCell ref="A28:J28"/>
    <mergeCell ref="D11:L11"/>
    <mergeCell ref="A23:L23"/>
    <mergeCell ref="B41:L41"/>
    <mergeCell ref="B42:L42"/>
    <mergeCell ref="B43:L43"/>
    <mergeCell ref="K45:L45"/>
    <mergeCell ref="D45:F45"/>
    <mergeCell ref="G45:J45"/>
    <mergeCell ref="B46:C46"/>
    <mergeCell ref="D46:F46"/>
    <mergeCell ref="G46:J46"/>
    <mergeCell ref="K46:L46"/>
    <mergeCell ref="B47:C47"/>
    <mergeCell ref="B48:C48"/>
    <mergeCell ref="B49:C49"/>
    <mergeCell ref="B50:C50"/>
    <mergeCell ref="D47:F47"/>
    <mergeCell ref="D48:F48"/>
    <mergeCell ref="D49:F49"/>
    <mergeCell ref="D50:F50"/>
    <mergeCell ref="G47:J47"/>
    <mergeCell ref="G48:J48"/>
    <mergeCell ref="G49:J49"/>
    <mergeCell ref="G50:J50"/>
    <mergeCell ref="D55:F55"/>
    <mergeCell ref="D56:F56"/>
    <mergeCell ref="D57:F57"/>
    <mergeCell ref="D58:F58"/>
    <mergeCell ref="G55:J55"/>
    <mergeCell ref="G56:J56"/>
    <mergeCell ref="G57:J57"/>
    <mergeCell ref="G58:J58"/>
    <mergeCell ref="B51:C51"/>
    <mergeCell ref="B52:C52"/>
    <mergeCell ref="B53:C53"/>
    <mergeCell ref="B54:C54"/>
    <mergeCell ref="D51:F51"/>
    <mergeCell ref="D52:F52"/>
    <mergeCell ref="D53:F53"/>
    <mergeCell ref="D54:F54"/>
    <mergeCell ref="G51:J51"/>
    <mergeCell ref="G52:J52"/>
    <mergeCell ref="G53:J53"/>
    <mergeCell ref="G54:J54"/>
    <mergeCell ref="G73:J73"/>
    <mergeCell ref="G71:J71"/>
    <mergeCell ref="G74:J74"/>
    <mergeCell ref="A73:D73"/>
    <mergeCell ref="A74:D74"/>
    <mergeCell ref="A72:D72"/>
    <mergeCell ref="G67:J67"/>
    <mergeCell ref="G68:J68"/>
    <mergeCell ref="G69:J69"/>
    <mergeCell ref="G70:J70"/>
    <mergeCell ref="A67:D67"/>
    <mergeCell ref="A68:D68"/>
    <mergeCell ref="A69:D69"/>
    <mergeCell ref="A70:D70"/>
    <mergeCell ref="A71:D71"/>
    <mergeCell ref="B63:C63"/>
    <mergeCell ref="B64:C64"/>
    <mergeCell ref="D63:F63"/>
    <mergeCell ref="D64:F64"/>
    <mergeCell ref="G63:J63"/>
    <mergeCell ref="G64:J64"/>
    <mergeCell ref="B59:C59"/>
    <mergeCell ref="A31:J31"/>
    <mergeCell ref="G72:J72"/>
    <mergeCell ref="B60:C60"/>
    <mergeCell ref="B61:C61"/>
    <mergeCell ref="B62:C62"/>
    <mergeCell ref="D59:F59"/>
    <mergeCell ref="D60:F60"/>
    <mergeCell ref="D61:F61"/>
    <mergeCell ref="D62:F62"/>
    <mergeCell ref="G59:J59"/>
    <mergeCell ref="G60:J60"/>
    <mergeCell ref="G61:J61"/>
    <mergeCell ref="G62:J62"/>
    <mergeCell ref="B55:C55"/>
    <mergeCell ref="B56:C56"/>
    <mergeCell ref="B57:C57"/>
    <mergeCell ref="B58:C58"/>
  </mergeCells>
  <dataValidations count="4">
    <dataValidation type="list" allowBlank="1" showInputMessage="1" showErrorMessage="1" sqref="C11" xr:uid="{00000000-0002-0000-0000-000000000000}">
      <formula1>"2025,2026"</formula1>
    </dataValidation>
    <dataValidation type="list" allowBlank="1" showInputMessage="1" showErrorMessage="1" sqref="B11" xr:uid="{00000000-0002-0000-0000-000002000000}">
      <formula1>"January,February,March,April,May,June,July,August,September,October,November,December"</formula1>
    </dataValidation>
    <dataValidation type="list" allowBlank="1" showInputMessage="1" showErrorMessage="1" sqref="K15:K22 K24:K31 K33" xr:uid="{CAC37568-A85E-4097-9DB6-6D723DBEBDEA}">
      <formula1>"1,2,3,4,5,6,7,8,9,10,11,12,13,14,15,16,17,18,19,20,21,22,23,24,25,26,27,28,29,30"</formula1>
    </dataValidation>
    <dataValidation type="list" allowBlank="1" showInputMessage="1" showErrorMessage="1" sqref="J36:J37 K34" xr:uid="{00000000-0002-0000-0000-000001000000}">
      <formula1>#REF!</formula1>
    </dataValidation>
  </dataValidations>
  <hyperlinks>
    <hyperlink ref="A7" r:id="rId1" xr:uid="{00000000-0004-0000-0000-000000000000}"/>
  </hyperlinks>
  <pageMargins left="0.31496062992125984" right="0.31496062992125984" top="0.35433070866141736" bottom="0.55118110236220474" header="0.31496062992125984" footer="0.31496062992125984"/>
  <pageSetup paperSize="9" scale="93" fitToHeight="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9B3D-A426-43BF-97AD-1890CC8BD09B}">
  <sheetPr codeName="Sheet2"/>
  <dimension ref="A1:M19"/>
  <sheetViews>
    <sheetView workbookViewId="0">
      <selection activeCell="C3" sqref="C3:C19"/>
    </sheetView>
  </sheetViews>
  <sheetFormatPr defaultRowHeight="15" x14ac:dyDescent="0.25"/>
  <cols>
    <col min="1" max="1" width="74" customWidth="1"/>
    <col min="2" max="3" width="9.140625" style="25"/>
    <col min="4" max="4" width="9.140625" customWidth="1"/>
  </cols>
  <sheetData>
    <row r="1" spans="1:13" x14ac:dyDescent="0.25">
      <c r="B1" s="85">
        <v>2026</v>
      </c>
      <c r="C1" s="86"/>
      <c r="D1" s="88"/>
      <c r="E1" s="85">
        <v>2025</v>
      </c>
      <c r="F1" s="86"/>
      <c r="G1" s="87"/>
      <c r="H1" s="85">
        <v>2024</v>
      </c>
      <c r="I1" s="86"/>
      <c r="J1" s="87"/>
      <c r="K1" s="85">
        <v>2023</v>
      </c>
      <c r="L1" s="86"/>
      <c r="M1" s="87"/>
    </row>
    <row r="2" spans="1:13" x14ac:dyDescent="0.25">
      <c r="B2" s="40" t="s">
        <v>50</v>
      </c>
      <c r="C2" s="41">
        <v>0.8</v>
      </c>
      <c r="D2" s="42" t="s">
        <v>51</v>
      </c>
      <c r="E2" s="40" t="s">
        <v>50</v>
      </c>
      <c r="F2" s="41">
        <v>0.8</v>
      </c>
      <c r="G2" s="42" t="s">
        <v>51</v>
      </c>
      <c r="H2" s="40" t="s">
        <v>50</v>
      </c>
      <c r="I2" s="41">
        <v>0.8</v>
      </c>
      <c r="J2" s="42" t="s">
        <v>51</v>
      </c>
      <c r="K2" s="40" t="s">
        <v>50</v>
      </c>
      <c r="L2" s="41">
        <v>0.8</v>
      </c>
      <c r="M2" s="42" t="s">
        <v>51</v>
      </c>
    </row>
    <row r="3" spans="1:13" x14ac:dyDescent="0.25">
      <c r="A3" t="s">
        <v>52</v>
      </c>
      <c r="B3" s="38">
        <v>132</v>
      </c>
      <c r="C3" s="3">
        <f>B3*0.8</f>
        <v>105.60000000000001</v>
      </c>
      <c r="D3" s="23">
        <v>112</v>
      </c>
      <c r="E3" s="38">
        <v>127</v>
      </c>
      <c r="F3" s="3">
        <f>E3*0.8</f>
        <v>101.60000000000001</v>
      </c>
      <c r="G3" s="23">
        <v>107</v>
      </c>
      <c r="H3" s="38">
        <v>124</v>
      </c>
      <c r="I3" s="3">
        <f>H3*0.8</f>
        <v>99.2</v>
      </c>
      <c r="J3" s="23">
        <v>104</v>
      </c>
      <c r="K3" s="38">
        <v>118</v>
      </c>
      <c r="L3" s="3">
        <f>K3*0.8</f>
        <v>94.4</v>
      </c>
      <c r="M3" s="23">
        <v>89</v>
      </c>
    </row>
    <row r="4" spans="1:13" x14ac:dyDescent="0.25">
      <c r="A4" t="s">
        <v>53</v>
      </c>
      <c r="B4" s="38">
        <v>19</v>
      </c>
      <c r="C4" s="3">
        <f t="shared" ref="C4:C19" si="0">B4*0.8</f>
        <v>15.200000000000001</v>
      </c>
      <c r="D4" s="23">
        <v>371</v>
      </c>
      <c r="E4" s="38">
        <v>18</v>
      </c>
      <c r="F4" s="3">
        <f t="shared" ref="F4:F18" si="1">E4*0.8</f>
        <v>14.4</v>
      </c>
      <c r="G4" s="23">
        <v>357</v>
      </c>
      <c r="H4" s="38">
        <v>17</v>
      </c>
      <c r="I4" s="3">
        <f t="shared" ref="I4:I17" si="2">H4*0.8</f>
        <v>13.600000000000001</v>
      </c>
      <c r="J4" s="23">
        <v>349</v>
      </c>
      <c r="K4" s="38">
        <v>16</v>
      </c>
      <c r="L4" s="3">
        <f t="shared" ref="L4:L17" si="3">K4*0.8</f>
        <v>12.8</v>
      </c>
      <c r="M4" s="23">
        <v>300</v>
      </c>
    </row>
    <row r="5" spans="1:13" x14ac:dyDescent="0.25">
      <c r="A5" t="s">
        <v>54</v>
      </c>
      <c r="B5" s="38">
        <v>19</v>
      </c>
      <c r="C5" s="3">
        <f t="shared" si="0"/>
        <v>15.200000000000001</v>
      </c>
      <c r="D5" s="23">
        <v>152</v>
      </c>
      <c r="E5" s="38">
        <v>18</v>
      </c>
      <c r="F5" s="3">
        <f t="shared" si="1"/>
        <v>14.4</v>
      </c>
      <c r="G5" s="23">
        <v>146</v>
      </c>
      <c r="H5" s="38">
        <v>17</v>
      </c>
      <c r="I5" s="3">
        <f t="shared" si="2"/>
        <v>13.600000000000001</v>
      </c>
      <c r="J5" s="23">
        <v>142</v>
      </c>
      <c r="K5" s="38">
        <v>16</v>
      </c>
      <c r="L5" s="3">
        <f t="shared" si="3"/>
        <v>12.8</v>
      </c>
      <c r="M5" s="23">
        <v>121</v>
      </c>
    </row>
    <row r="6" spans="1:13" x14ac:dyDescent="0.25">
      <c r="A6" t="s">
        <v>55</v>
      </c>
      <c r="B6" s="38">
        <v>37</v>
      </c>
      <c r="C6" s="3">
        <f t="shared" si="0"/>
        <v>29.6</v>
      </c>
      <c r="D6" s="23">
        <v>0</v>
      </c>
      <c r="E6" s="38">
        <v>35</v>
      </c>
      <c r="F6" s="3">
        <f t="shared" si="1"/>
        <v>28</v>
      </c>
      <c r="G6" s="23">
        <v>0</v>
      </c>
      <c r="H6" s="38">
        <v>34</v>
      </c>
      <c r="I6" s="3">
        <f t="shared" si="2"/>
        <v>27.200000000000003</v>
      </c>
      <c r="J6" s="23">
        <v>0</v>
      </c>
      <c r="K6" s="38">
        <v>32</v>
      </c>
      <c r="L6" s="3">
        <f t="shared" si="3"/>
        <v>25.6</v>
      </c>
      <c r="M6" s="23">
        <v>0</v>
      </c>
    </row>
    <row r="7" spans="1:13" x14ac:dyDescent="0.25">
      <c r="A7" t="s">
        <v>56</v>
      </c>
      <c r="B7" s="38">
        <v>37</v>
      </c>
      <c r="C7" s="3">
        <f t="shared" si="0"/>
        <v>29.6</v>
      </c>
      <c r="D7" s="23">
        <v>0</v>
      </c>
      <c r="E7" s="38">
        <v>35</v>
      </c>
      <c r="F7" s="3">
        <f t="shared" si="1"/>
        <v>28</v>
      </c>
      <c r="G7" s="23">
        <v>0</v>
      </c>
      <c r="H7" s="38">
        <v>34</v>
      </c>
      <c r="I7" s="3">
        <f t="shared" si="2"/>
        <v>27.200000000000003</v>
      </c>
      <c r="J7" s="23">
        <v>0</v>
      </c>
      <c r="K7" s="38">
        <v>32</v>
      </c>
      <c r="L7" s="3">
        <f t="shared" si="3"/>
        <v>25.6</v>
      </c>
      <c r="M7" s="23">
        <v>0</v>
      </c>
    </row>
    <row r="8" spans="1:13" x14ac:dyDescent="0.25">
      <c r="A8" t="s">
        <v>20</v>
      </c>
      <c r="B8" s="38">
        <v>54</v>
      </c>
      <c r="C8" s="3">
        <f t="shared" si="0"/>
        <v>43.2</v>
      </c>
      <c r="D8" s="23">
        <v>371</v>
      </c>
      <c r="E8" s="38">
        <v>52</v>
      </c>
      <c r="F8" s="3">
        <f t="shared" si="1"/>
        <v>41.6</v>
      </c>
      <c r="G8" s="23">
        <v>357</v>
      </c>
      <c r="H8" s="38">
        <v>50</v>
      </c>
      <c r="I8" s="3">
        <f t="shared" si="2"/>
        <v>40</v>
      </c>
      <c r="J8" s="23">
        <v>349</v>
      </c>
      <c r="K8" s="38">
        <v>47</v>
      </c>
      <c r="L8" s="3">
        <f t="shared" si="3"/>
        <v>37.6</v>
      </c>
      <c r="M8" s="23">
        <v>300</v>
      </c>
    </row>
    <row r="9" spans="1:13" x14ac:dyDescent="0.25">
      <c r="A9" t="s">
        <v>21</v>
      </c>
      <c r="B9" s="38">
        <v>54</v>
      </c>
      <c r="C9" s="3">
        <f t="shared" si="0"/>
        <v>43.2</v>
      </c>
      <c r="D9" s="23">
        <v>152</v>
      </c>
      <c r="E9" s="38">
        <v>52</v>
      </c>
      <c r="F9" s="3">
        <f t="shared" si="1"/>
        <v>41.6</v>
      </c>
      <c r="G9" s="23">
        <v>146</v>
      </c>
      <c r="H9" s="38">
        <v>50</v>
      </c>
      <c r="I9" s="3">
        <f t="shared" si="2"/>
        <v>40</v>
      </c>
      <c r="J9" s="23">
        <v>142</v>
      </c>
      <c r="K9" s="38">
        <v>47</v>
      </c>
      <c r="L9" s="3">
        <f t="shared" si="3"/>
        <v>37.6</v>
      </c>
      <c r="M9" s="23">
        <v>121</v>
      </c>
    </row>
    <row r="10" spans="1:13" x14ac:dyDescent="0.25">
      <c r="A10" t="s">
        <v>22</v>
      </c>
      <c r="B10" s="38">
        <v>70</v>
      </c>
      <c r="C10" s="3">
        <f t="shared" si="0"/>
        <v>56</v>
      </c>
      <c r="D10" s="23">
        <v>20</v>
      </c>
      <c r="E10" s="38">
        <v>67</v>
      </c>
      <c r="F10" s="3">
        <f t="shared" si="1"/>
        <v>53.6</v>
      </c>
      <c r="G10" s="23">
        <v>19</v>
      </c>
      <c r="H10" s="38">
        <v>65</v>
      </c>
      <c r="I10" s="3">
        <f t="shared" si="2"/>
        <v>52</v>
      </c>
      <c r="J10" s="23">
        <v>18</v>
      </c>
      <c r="K10" s="38">
        <v>61</v>
      </c>
      <c r="L10" s="3">
        <f t="shared" si="3"/>
        <v>48.800000000000004</v>
      </c>
      <c r="M10" s="23">
        <v>14</v>
      </c>
    </row>
    <row r="11" spans="1:13" x14ac:dyDescent="0.25">
      <c r="A11" t="s">
        <v>23</v>
      </c>
      <c r="B11" s="38">
        <v>132</v>
      </c>
      <c r="C11" s="3">
        <f t="shared" si="0"/>
        <v>105.60000000000001</v>
      </c>
      <c r="D11" s="23">
        <v>371</v>
      </c>
      <c r="E11" s="38">
        <v>127</v>
      </c>
      <c r="F11" s="3">
        <f t="shared" si="1"/>
        <v>101.60000000000001</v>
      </c>
      <c r="G11" s="23">
        <v>357</v>
      </c>
      <c r="H11" s="38">
        <v>124</v>
      </c>
      <c r="I11" s="3">
        <f t="shared" si="2"/>
        <v>99.2</v>
      </c>
      <c r="J11" s="23">
        <v>349</v>
      </c>
      <c r="K11" s="38">
        <v>118</v>
      </c>
      <c r="L11" s="3">
        <f t="shared" si="3"/>
        <v>94.4</v>
      </c>
      <c r="M11" s="23">
        <v>300</v>
      </c>
    </row>
    <row r="12" spans="1:13" x14ac:dyDescent="0.25">
      <c r="A12" t="s">
        <v>24</v>
      </c>
      <c r="B12" s="38">
        <v>132</v>
      </c>
      <c r="C12" s="3">
        <f t="shared" si="0"/>
        <v>105.60000000000001</v>
      </c>
      <c r="D12" s="23">
        <v>152</v>
      </c>
      <c r="E12" s="38">
        <v>127</v>
      </c>
      <c r="F12" s="3">
        <f t="shared" si="1"/>
        <v>101.60000000000001</v>
      </c>
      <c r="G12" s="23">
        <v>146</v>
      </c>
      <c r="H12" s="38">
        <v>124</v>
      </c>
      <c r="I12" s="3">
        <f t="shared" si="2"/>
        <v>99.2</v>
      </c>
      <c r="J12" s="23">
        <v>142</v>
      </c>
      <c r="K12" s="38">
        <v>118</v>
      </c>
      <c r="L12" s="3">
        <f t="shared" si="3"/>
        <v>94.4</v>
      </c>
      <c r="M12" s="23">
        <v>121</v>
      </c>
    </row>
    <row r="13" spans="1:13" x14ac:dyDescent="0.25">
      <c r="A13" t="s">
        <v>25</v>
      </c>
      <c r="B13" s="38">
        <v>207</v>
      </c>
      <c r="C13" s="3">
        <f t="shared" si="0"/>
        <v>165.60000000000002</v>
      </c>
      <c r="D13" s="23">
        <v>37</v>
      </c>
      <c r="E13" s="38">
        <v>199</v>
      </c>
      <c r="F13" s="3">
        <f t="shared" si="1"/>
        <v>159.20000000000002</v>
      </c>
      <c r="G13" s="23">
        <v>35</v>
      </c>
      <c r="H13" s="38">
        <v>228</v>
      </c>
      <c r="I13" s="3">
        <f t="shared" si="2"/>
        <v>182.4</v>
      </c>
      <c r="J13" s="23"/>
      <c r="K13" s="38">
        <v>217</v>
      </c>
      <c r="L13" s="3">
        <f t="shared" si="3"/>
        <v>173.60000000000002</v>
      </c>
      <c r="M13" s="23">
        <v>30</v>
      </c>
    </row>
    <row r="14" spans="1:13" x14ac:dyDescent="0.25">
      <c r="A14" t="s">
        <v>26</v>
      </c>
      <c r="B14" s="38">
        <v>244</v>
      </c>
      <c r="C14" s="3">
        <f t="shared" si="0"/>
        <v>195.20000000000002</v>
      </c>
      <c r="D14" s="23">
        <v>0</v>
      </c>
      <c r="E14" s="38">
        <v>234</v>
      </c>
      <c r="F14" s="3">
        <f t="shared" si="1"/>
        <v>187.20000000000002</v>
      </c>
      <c r="G14" s="23">
        <v>0</v>
      </c>
      <c r="H14" s="38">
        <v>228</v>
      </c>
      <c r="I14" s="3">
        <f t="shared" si="2"/>
        <v>182.4</v>
      </c>
      <c r="J14" s="23"/>
      <c r="K14" s="38">
        <v>217</v>
      </c>
      <c r="L14" s="3">
        <f t="shared" si="3"/>
        <v>173.60000000000002</v>
      </c>
      <c r="M14" s="23"/>
    </row>
    <row r="15" spans="1:13" x14ac:dyDescent="0.25">
      <c r="A15" t="s">
        <v>57</v>
      </c>
      <c r="B15" s="38">
        <v>37</v>
      </c>
      <c r="C15" s="3">
        <f t="shared" si="0"/>
        <v>29.6</v>
      </c>
      <c r="D15" s="23">
        <v>0</v>
      </c>
      <c r="E15" s="38">
        <v>35</v>
      </c>
      <c r="F15" s="3">
        <f t="shared" si="1"/>
        <v>28</v>
      </c>
      <c r="G15" s="23">
        <v>0</v>
      </c>
      <c r="H15" s="38">
        <v>34</v>
      </c>
      <c r="I15" s="3">
        <f t="shared" si="2"/>
        <v>27.200000000000003</v>
      </c>
      <c r="J15" s="23"/>
      <c r="K15" s="38">
        <v>32</v>
      </c>
      <c r="L15" s="3">
        <f t="shared" si="3"/>
        <v>25.6</v>
      </c>
      <c r="M15" s="23"/>
    </row>
    <row r="16" spans="1:13" x14ac:dyDescent="0.25">
      <c r="A16" t="s">
        <v>28</v>
      </c>
      <c r="B16" s="38">
        <v>54</v>
      </c>
      <c r="C16" s="3">
        <f t="shared" si="0"/>
        <v>43.2</v>
      </c>
      <c r="D16" s="23">
        <v>371</v>
      </c>
      <c r="E16" s="38">
        <v>52</v>
      </c>
      <c r="F16" s="3">
        <f t="shared" si="1"/>
        <v>41.6</v>
      </c>
      <c r="G16" s="23">
        <v>357</v>
      </c>
      <c r="H16" s="38">
        <v>50</v>
      </c>
      <c r="I16" s="3">
        <f t="shared" si="2"/>
        <v>40</v>
      </c>
      <c r="J16" s="23">
        <v>349</v>
      </c>
      <c r="K16" s="38">
        <v>47</v>
      </c>
      <c r="L16" s="3">
        <f t="shared" si="3"/>
        <v>37.6</v>
      </c>
      <c r="M16" s="23">
        <v>300</v>
      </c>
    </row>
    <row r="17" spans="1:13" x14ac:dyDescent="0.25">
      <c r="A17" t="s">
        <v>29</v>
      </c>
      <c r="B17" s="38">
        <v>54</v>
      </c>
      <c r="C17" s="3">
        <f t="shared" si="0"/>
        <v>43.2</v>
      </c>
      <c r="D17" s="23">
        <v>152</v>
      </c>
      <c r="E17" s="38">
        <v>52</v>
      </c>
      <c r="F17" s="3">
        <f t="shared" si="1"/>
        <v>41.6</v>
      </c>
      <c r="G17" s="23">
        <v>146</v>
      </c>
      <c r="H17" s="38">
        <v>50</v>
      </c>
      <c r="I17" s="3">
        <f t="shared" si="2"/>
        <v>40</v>
      </c>
      <c r="J17" s="23">
        <v>142</v>
      </c>
      <c r="K17" s="38">
        <v>47</v>
      </c>
      <c r="L17" s="3">
        <f t="shared" si="3"/>
        <v>37.6</v>
      </c>
      <c r="M17" s="23">
        <v>121</v>
      </c>
    </row>
    <row r="18" spans="1:13" x14ac:dyDescent="0.25">
      <c r="A18" t="s">
        <v>30</v>
      </c>
      <c r="B18" s="38">
        <v>37</v>
      </c>
      <c r="C18" s="3">
        <f t="shared" si="0"/>
        <v>29.6</v>
      </c>
      <c r="D18" s="23">
        <v>0</v>
      </c>
      <c r="E18" s="38">
        <v>35</v>
      </c>
      <c r="F18" s="3">
        <f t="shared" si="1"/>
        <v>28</v>
      </c>
      <c r="G18" s="23">
        <v>0</v>
      </c>
      <c r="H18" s="38">
        <v>34</v>
      </c>
      <c r="I18" s="3">
        <f>H18*0.8</f>
        <v>27.200000000000003</v>
      </c>
      <c r="J18" s="23">
        <v>0</v>
      </c>
      <c r="K18" s="38">
        <v>32</v>
      </c>
      <c r="L18" s="3">
        <f>K18*0.8</f>
        <v>25.6</v>
      </c>
      <c r="M18" s="23">
        <v>0</v>
      </c>
    </row>
    <row r="19" spans="1:13" x14ac:dyDescent="0.25">
      <c r="A19" t="s">
        <v>48</v>
      </c>
      <c r="B19" s="39">
        <v>257</v>
      </c>
      <c r="C19" s="43">
        <f t="shared" si="0"/>
        <v>205.60000000000002</v>
      </c>
      <c r="D19" s="33">
        <v>309</v>
      </c>
      <c r="E19" s="39">
        <v>247</v>
      </c>
      <c r="F19" s="43">
        <f>E19*0.8</f>
        <v>197.60000000000002</v>
      </c>
      <c r="G19" s="33">
        <v>19</v>
      </c>
      <c r="H19" s="39">
        <v>241</v>
      </c>
      <c r="I19" s="43">
        <f>H19*0.8</f>
        <v>192.8</v>
      </c>
      <c r="J19" s="33">
        <v>290</v>
      </c>
      <c r="K19" s="39">
        <v>229</v>
      </c>
      <c r="L19" s="43">
        <f>K19*0.8</f>
        <v>183.20000000000002</v>
      </c>
      <c r="M19" s="33">
        <v>248</v>
      </c>
    </row>
  </sheetData>
  <mergeCells count="4">
    <mergeCell ref="E1:G1"/>
    <mergeCell ref="H1:J1"/>
    <mergeCell ref="K1:M1"/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c1a08b67ce27c69faf9d929767abeb3f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a8baa252499cf200f3e4699fbd65a626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Props1.xml><?xml version="1.0" encoding="utf-8"?>
<ds:datastoreItem xmlns:ds="http://schemas.openxmlformats.org/officeDocument/2006/customXml" ds:itemID="{5522E147-B106-4F9B-9690-A1664969E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66B515-848F-45AC-8785-7273BA4705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DF28F-108A-4AB8-A5FB-6B94CB46A711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2026-01-14T15:11:53Z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11846200</vt:r8>
  </property>
  <property fmtid="{D5CDD505-2E9C-101B-9397-08002B2CF9AE}" pid="4" name="MediaServiceImageTags">
    <vt:lpwstr/>
  </property>
</Properties>
</file>